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480" yWindow="210" windowWidth="18195" windowHeight="11130"/>
  </bookViews>
  <sheets>
    <sheet name="СУТОЧНЫЙ_ГР" sheetId="1" r:id="rId1"/>
    <sheet name="РАЗДАТКА" sheetId="28" r:id="rId2"/>
    <sheet name="ВСПОМОГАТ" sheetId="21" r:id="rId3"/>
    <sheet name="СЧЕТЧИК_3Т" sheetId="22" r:id="rId4"/>
    <sheet name="ЗАДАНИЕ" sheetId="23" r:id="rId5"/>
    <sheet name="ОТВЕТЫ" sheetId="24" r:id="rId6"/>
    <sheet name="ПОТЕРЯ_МОЩН_НАПРЯЖ" sheetId="26" r:id="rId7"/>
    <sheet name="ПОТЕРИ_РУБ" sheetId="27" r:id="rId8"/>
  </sheets>
  <calcPr calcId="162913"/>
</workbook>
</file>

<file path=xl/calcChain.xml><?xml version="1.0" encoding="utf-8"?>
<calcChain xmlns="http://schemas.openxmlformats.org/spreadsheetml/2006/main">
  <c r="AN92" i="1" l="1"/>
  <c r="AN93" i="1" l="1"/>
  <c r="M70" i="28" l="1"/>
  <c r="L70" i="28"/>
  <c r="AA69" i="28"/>
  <c r="Z69" i="28"/>
  <c r="Y69" i="28"/>
  <c r="X69" i="28"/>
  <c r="W69" i="28"/>
  <c r="V69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X68" i="28"/>
  <c r="V68" i="28"/>
  <c r="R68" i="28"/>
  <c r="Q68" i="28"/>
  <c r="M68" i="28"/>
  <c r="L68" i="28"/>
  <c r="I68" i="28"/>
  <c r="H68" i="28"/>
  <c r="E68" i="28"/>
  <c r="E70" i="28" s="1"/>
  <c r="D68" i="28"/>
  <c r="D70" i="28" s="1"/>
  <c r="Y68" i="28"/>
  <c r="AA62" i="28"/>
  <c r="Z62" i="28"/>
  <c r="Y62" i="28"/>
  <c r="X62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B60" i="28"/>
  <c r="X61" i="28" s="1"/>
  <c r="AA55" i="28"/>
  <c r="Z55" i="28"/>
  <c r="Y55" i="28"/>
  <c r="X55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E49" i="28"/>
  <c r="E50" i="28" s="1"/>
  <c r="AA48" i="28"/>
  <c r="Z48" i="28"/>
  <c r="Y48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Z47" i="28"/>
  <c r="Y47" i="28"/>
  <c r="X47" i="28"/>
  <c r="X49" i="28" s="1"/>
  <c r="V47" i="28"/>
  <c r="U47" i="28"/>
  <c r="U49" i="28" s="1"/>
  <c r="T47" i="28"/>
  <c r="T49" i="28" s="1"/>
  <c r="T50" i="28" s="1"/>
  <c r="R47" i="28"/>
  <c r="Q47" i="28"/>
  <c r="P47" i="28"/>
  <c r="P49" i="28" s="1"/>
  <c r="N47" i="28"/>
  <c r="N49" i="28" s="1"/>
  <c r="M47" i="28"/>
  <c r="M49" i="28" s="1"/>
  <c r="M50" i="28" s="1"/>
  <c r="L47" i="28"/>
  <c r="J47" i="28"/>
  <c r="I47" i="28"/>
  <c r="H47" i="28"/>
  <c r="F47" i="28"/>
  <c r="E47" i="28"/>
  <c r="D47" i="28"/>
  <c r="AA47" i="28"/>
  <c r="AA41" i="28"/>
  <c r="Z41" i="28"/>
  <c r="Y41" i="28"/>
  <c r="X41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AA40" i="28"/>
  <c r="S40" i="28"/>
  <c r="S42" i="28" s="1"/>
  <c r="K40" i="28"/>
  <c r="K42" i="28" s="1"/>
  <c r="B39" i="28"/>
  <c r="AA34" i="28"/>
  <c r="Z34" i="28"/>
  <c r="Y34" i="28"/>
  <c r="X34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B32" i="28"/>
  <c r="X33" i="28" s="1"/>
  <c r="AA27" i="28"/>
  <c r="Z27" i="28"/>
  <c r="Y27" i="28"/>
  <c r="X27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N26" i="28"/>
  <c r="B25" i="28"/>
  <c r="Y26" i="28" s="1"/>
  <c r="Y28" i="28" s="1"/>
  <c r="AA20" i="28"/>
  <c r="Z20" i="28"/>
  <c r="Y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B18" i="28"/>
  <c r="O19" i="28" s="1"/>
  <c r="AA13" i="28"/>
  <c r="Z13" i="28"/>
  <c r="Y13" i="28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Y12" i="28"/>
  <c r="X12" i="28"/>
  <c r="U12" i="28"/>
  <c r="T12" i="28"/>
  <c r="T14" i="28" s="1"/>
  <c r="T15" i="28" s="1"/>
  <c r="Q12" i="28"/>
  <c r="P12" i="28"/>
  <c r="P14" i="28" s="1"/>
  <c r="P15" i="28" s="1"/>
  <c r="M12" i="28"/>
  <c r="L12" i="28"/>
  <c r="I12" i="28"/>
  <c r="H12" i="28"/>
  <c r="E12" i="28"/>
  <c r="D12" i="28"/>
  <c r="D14" i="28" s="1"/>
  <c r="D15" i="28" s="1"/>
  <c r="AA12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Z5" i="28"/>
  <c r="Y5" i="28"/>
  <c r="V5" i="28"/>
  <c r="U5" i="28"/>
  <c r="R5" i="28"/>
  <c r="Q5" i="28"/>
  <c r="N5" i="28"/>
  <c r="M5" i="28"/>
  <c r="M7" i="28" s="1"/>
  <c r="J5" i="28"/>
  <c r="I5" i="28"/>
  <c r="F5" i="28"/>
  <c r="E5" i="28"/>
  <c r="X5" i="28"/>
  <c r="Y4" i="26"/>
  <c r="V26" i="28" l="1"/>
  <c r="F26" i="28"/>
  <c r="F28" i="28" s="1"/>
  <c r="Z26" i="28"/>
  <c r="W33" i="28"/>
  <c r="W35" i="28" s="1"/>
  <c r="G33" i="28"/>
  <c r="G35" i="28" s="1"/>
  <c r="J26" i="28"/>
  <c r="I61" i="28"/>
  <c r="Q61" i="28"/>
  <c r="Y61" i="28"/>
  <c r="G19" i="28"/>
  <c r="G21" i="28" s="1"/>
  <c r="R26" i="28"/>
  <c r="L33" i="28"/>
  <c r="L35" i="28" s="1"/>
  <c r="D61" i="28"/>
  <c r="D63" i="28" s="1"/>
  <c r="J61" i="28"/>
  <c r="R61" i="28"/>
  <c r="Z61" i="28"/>
  <c r="AA42" i="28"/>
  <c r="AA43" i="28" s="1"/>
  <c r="E61" i="28"/>
  <c r="M61" i="28"/>
  <c r="U61" i="28"/>
  <c r="AA19" i="28"/>
  <c r="AA21" i="28" s="1"/>
  <c r="K19" i="28"/>
  <c r="K21" i="28" s="1"/>
  <c r="O33" i="28"/>
  <c r="W19" i="28"/>
  <c r="W21" i="28" s="1"/>
  <c r="D33" i="28"/>
  <c r="D35" i="28" s="1"/>
  <c r="D36" i="28" s="1"/>
  <c r="T33" i="28"/>
  <c r="T35" i="28" s="1"/>
  <c r="T36" i="28" s="1"/>
  <c r="S43" i="28"/>
  <c r="F61" i="28"/>
  <c r="N61" i="28"/>
  <c r="N63" i="28" s="1"/>
  <c r="N64" i="28" s="1"/>
  <c r="V61" i="28"/>
  <c r="X14" i="28"/>
  <c r="X15" i="28" s="1"/>
  <c r="H14" i="28"/>
  <c r="H15" i="28" s="1"/>
  <c r="L15" i="28"/>
  <c r="L14" i="28"/>
  <c r="O21" i="28"/>
  <c r="O22" i="28" s="1"/>
  <c r="G22" i="28"/>
  <c r="Z28" i="28"/>
  <c r="Z29" i="28" s="1"/>
  <c r="F49" i="28"/>
  <c r="F50" i="28" s="1"/>
  <c r="Q49" i="28"/>
  <c r="Q50" i="28" s="1"/>
  <c r="V49" i="28"/>
  <c r="V50" i="28" s="1"/>
  <c r="R64" i="28"/>
  <c r="X7" i="28"/>
  <c r="Q7" i="28"/>
  <c r="K22" i="28"/>
  <c r="N28" i="28"/>
  <c r="N29" i="28" s="1"/>
  <c r="E7" i="28"/>
  <c r="U7" i="28"/>
  <c r="M8" i="28"/>
  <c r="AA14" i="28"/>
  <c r="AA15" i="28" s="1"/>
  <c r="Y29" i="28"/>
  <c r="R28" i="28"/>
  <c r="R29" i="28" s="1"/>
  <c r="J28" i="28"/>
  <c r="J29" i="28" s="1"/>
  <c r="X35" i="28"/>
  <c r="X36" i="28" s="1"/>
  <c r="K43" i="28"/>
  <c r="Y54" i="28"/>
  <c r="U54" i="28"/>
  <c r="Q54" i="28"/>
  <c r="M54" i="28"/>
  <c r="I54" i="28"/>
  <c r="E54" i="28"/>
  <c r="X54" i="28"/>
  <c r="T54" i="28"/>
  <c r="P54" i="28"/>
  <c r="L54" i="28"/>
  <c r="H54" i="28"/>
  <c r="D54" i="28"/>
  <c r="Z54" i="28"/>
  <c r="R54" i="28"/>
  <c r="J54" i="28"/>
  <c r="W54" i="28"/>
  <c r="O54" i="28"/>
  <c r="G54" i="28"/>
  <c r="N54" i="28"/>
  <c r="F54" i="28"/>
  <c r="AA54" i="28"/>
  <c r="K54" i="28"/>
  <c r="V54" i="28"/>
  <c r="I7" i="28"/>
  <c r="Y7" i="28"/>
  <c r="Z19" i="28"/>
  <c r="V19" i="28"/>
  <c r="R19" i="28"/>
  <c r="N19" i="28"/>
  <c r="J19" i="28"/>
  <c r="F19" i="28"/>
  <c r="T19" i="28"/>
  <c r="H19" i="28"/>
  <c r="Y19" i="28"/>
  <c r="U19" i="28"/>
  <c r="Q19" i="28"/>
  <c r="M19" i="28"/>
  <c r="I19" i="28"/>
  <c r="E19" i="28"/>
  <c r="X19" i="28"/>
  <c r="P19" i="28"/>
  <c r="L19" i="28"/>
  <c r="D19" i="28"/>
  <c r="S19" i="28"/>
  <c r="F29" i="28"/>
  <c r="V28" i="28"/>
  <c r="V29" i="28" s="1"/>
  <c r="Y40" i="28"/>
  <c r="U40" i="28"/>
  <c r="Q40" i="28"/>
  <c r="M40" i="28"/>
  <c r="I40" i="28"/>
  <c r="E40" i="28"/>
  <c r="X40" i="28"/>
  <c r="T40" i="28"/>
  <c r="P40" i="28"/>
  <c r="L40" i="28"/>
  <c r="H40" i="28"/>
  <c r="D40" i="28"/>
  <c r="Z40" i="28"/>
  <c r="R40" i="28"/>
  <c r="J40" i="28"/>
  <c r="V40" i="28"/>
  <c r="F40" i="28"/>
  <c r="W40" i="28"/>
  <c r="O40" i="28"/>
  <c r="G40" i="28"/>
  <c r="N40" i="28"/>
  <c r="S54" i="28"/>
  <c r="F7" i="28"/>
  <c r="N7" i="28"/>
  <c r="V7" i="28"/>
  <c r="V8" i="28" s="1"/>
  <c r="F8" i="28"/>
  <c r="I14" i="28"/>
  <c r="I15" i="28" s="1"/>
  <c r="Q14" i="28"/>
  <c r="Q15" i="28" s="1"/>
  <c r="Y14" i="28"/>
  <c r="Y15" i="28" s="1"/>
  <c r="G26" i="28"/>
  <c r="O26" i="28"/>
  <c r="W26" i="28"/>
  <c r="O35" i="28"/>
  <c r="O36" i="28" s="1"/>
  <c r="W36" i="28"/>
  <c r="AA50" i="28"/>
  <c r="AA49" i="28"/>
  <c r="G5" i="28"/>
  <c r="K5" i="28"/>
  <c r="O5" i="28"/>
  <c r="S5" i="28"/>
  <c r="W5" i="28"/>
  <c r="AA5" i="28"/>
  <c r="F12" i="28"/>
  <c r="J12" i="28"/>
  <c r="N12" i="28"/>
  <c r="R12" i="28"/>
  <c r="V12" i="28"/>
  <c r="Z12" i="28"/>
  <c r="D26" i="28"/>
  <c r="H26" i="28"/>
  <c r="L26" i="28"/>
  <c r="P26" i="28"/>
  <c r="T26" i="28"/>
  <c r="X26" i="28"/>
  <c r="H33" i="28"/>
  <c r="P33" i="28"/>
  <c r="N50" i="28"/>
  <c r="I49" i="28"/>
  <c r="I50" i="28" s="1"/>
  <c r="Y49" i="28"/>
  <c r="Y50" i="28" s="1"/>
  <c r="L71" i="28"/>
  <c r="V70" i="28"/>
  <c r="V71" i="28" s="1"/>
  <c r="D71" i="28"/>
  <c r="J7" i="28"/>
  <c r="J8" i="28" s="1"/>
  <c r="R7" i="28"/>
  <c r="R8" i="28" s="1"/>
  <c r="Z7" i="28"/>
  <c r="Z8" i="28"/>
  <c r="E14" i="28"/>
  <c r="E15" i="28" s="1"/>
  <c r="M14" i="28"/>
  <c r="M15" i="28" s="1"/>
  <c r="U14" i="28"/>
  <c r="U15" i="28" s="1"/>
  <c r="K26" i="28"/>
  <c r="S26" i="28"/>
  <c r="AA26" i="28"/>
  <c r="D5" i="28"/>
  <c r="H5" i="28"/>
  <c r="L5" i="28"/>
  <c r="P5" i="28"/>
  <c r="T5" i="28"/>
  <c r="G12" i="28"/>
  <c r="K12" i="28"/>
  <c r="O12" i="28"/>
  <c r="S12" i="28"/>
  <c r="W12" i="28"/>
  <c r="E26" i="28"/>
  <c r="I26" i="28"/>
  <c r="M26" i="28"/>
  <c r="Q26" i="28"/>
  <c r="U26" i="28"/>
  <c r="Z33" i="28"/>
  <c r="V33" i="28"/>
  <c r="R33" i="28"/>
  <c r="N33" i="28"/>
  <c r="J33" i="28"/>
  <c r="F33" i="28"/>
  <c r="Y33" i="28"/>
  <c r="U33" i="28"/>
  <c r="Q33" i="28"/>
  <c r="M33" i="28"/>
  <c r="I33" i="28"/>
  <c r="E33" i="28"/>
  <c r="K33" i="28"/>
  <c r="S33" i="28"/>
  <c r="AA33" i="28"/>
  <c r="U50" i="28"/>
  <c r="Z50" i="28"/>
  <c r="J49" i="28"/>
  <c r="J50" i="28" s="1"/>
  <c r="R49" i="28"/>
  <c r="R50" i="28" s="1"/>
  <c r="Z49" i="28"/>
  <c r="X63" i="28"/>
  <c r="X64" i="28" s="1"/>
  <c r="M71" i="28"/>
  <c r="X70" i="28"/>
  <c r="X71" i="28" s="1"/>
  <c r="E71" i="28"/>
  <c r="G47" i="28"/>
  <c r="K47" i="28"/>
  <c r="O47" i="28"/>
  <c r="S47" i="28"/>
  <c r="W47" i="28"/>
  <c r="P50" i="28"/>
  <c r="X50" i="28"/>
  <c r="J63" i="28"/>
  <c r="J64" i="28" s="1"/>
  <c r="R63" i="28"/>
  <c r="H71" i="28"/>
  <c r="H70" i="28"/>
  <c r="Q70" i="28"/>
  <c r="Q71" i="28" s="1"/>
  <c r="D49" i="28"/>
  <c r="D50" i="28" s="1"/>
  <c r="H49" i="28"/>
  <c r="H50" i="28" s="1"/>
  <c r="L49" i="28"/>
  <c r="L50" i="28" s="1"/>
  <c r="E63" i="28"/>
  <c r="E64" i="28" s="1"/>
  <c r="M63" i="28"/>
  <c r="M64" i="28" s="1"/>
  <c r="U63" i="28"/>
  <c r="Y70" i="28"/>
  <c r="Y71" i="28" s="1"/>
  <c r="I71" i="28"/>
  <c r="I70" i="28"/>
  <c r="R70" i="28"/>
  <c r="R71" i="28" s="1"/>
  <c r="G61" i="28"/>
  <c r="K61" i="28"/>
  <c r="O61" i="28"/>
  <c r="S61" i="28"/>
  <c r="W61" i="28"/>
  <c r="AA61" i="28"/>
  <c r="F68" i="28"/>
  <c r="J68" i="28"/>
  <c r="N68" i="28"/>
  <c r="T68" i="28"/>
  <c r="H61" i="28"/>
  <c r="L61" i="28"/>
  <c r="P61" i="28"/>
  <c r="T61" i="28"/>
  <c r="AA68" i="28"/>
  <c r="W68" i="28"/>
  <c r="S68" i="28"/>
  <c r="O68" i="28"/>
  <c r="G68" i="28"/>
  <c r="K68" i="28"/>
  <c r="P68" i="28"/>
  <c r="U68" i="28"/>
  <c r="Z68" i="28"/>
  <c r="AB85" i="27"/>
  <c r="AA84" i="27"/>
  <c r="Z83" i="27"/>
  <c r="Z64" i="28" l="1"/>
  <c r="Z63" i="28"/>
  <c r="G36" i="28"/>
  <c r="U64" i="28"/>
  <c r="L36" i="28"/>
  <c r="E73" i="28"/>
  <c r="D64" i="28"/>
  <c r="F63" i="28"/>
  <c r="F64" i="28" s="1"/>
  <c r="Y63" i="28"/>
  <c r="Y64" i="28" s="1"/>
  <c r="Q73" i="28"/>
  <c r="Q64" i="28"/>
  <c r="Q63" i="28"/>
  <c r="R73" i="28"/>
  <c r="R79" i="28" s="1"/>
  <c r="AA22" i="28"/>
  <c r="W22" i="28"/>
  <c r="V63" i="28"/>
  <c r="V64" i="28" s="1"/>
  <c r="I63" i="28"/>
  <c r="I64" i="28"/>
  <c r="Q79" i="28"/>
  <c r="K70" i="28"/>
  <c r="K71" i="28" s="1"/>
  <c r="W71" i="28"/>
  <c r="W70" i="28"/>
  <c r="N70" i="28"/>
  <c r="N71" i="28" s="1"/>
  <c r="W63" i="28"/>
  <c r="W64" i="28" s="1"/>
  <c r="S49" i="28"/>
  <c r="S50" i="28" s="1"/>
  <c r="S35" i="28"/>
  <c r="S36" i="28" s="1"/>
  <c r="F35" i="28"/>
  <c r="F36" i="28" s="1"/>
  <c r="V35" i="28"/>
  <c r="V36" i="28" s="1"/>
  <c r="S14" i="28"/>
  <c r="S15" i="28" s="1"/>
  <c r="T73" i="28"/>
  <c r="T7" i="28"/>
  <c r="T8" i="28" s="1"/>
  <c r="D73" i="28"/>
  <c r="D8" i="28"/>
  <c r="D7" i="28"/>
  <c r="T28" i="28"/>
  <c r="T29" i="28" s="1"/>
  <c r="N15" i="28"/>
  <c r="N14" i="28"/>
  <c r="X21" i="28"/>
  <c r="X22" i="28" s="1"/>
  <c r="T21" i="28"/>
  <c r="T22" i="28" s="1"/>
  <c r="AA56" i="28"/>
  <c r="AA57" i="28" s="1"/>
  <c r="Z56" i="28"/>
  <c r="Z57" i="28" s="1"/>
  <c r="P56" i="28"/>
  <c r="P57" i="28" s="1"/>
  <c r="Y57" i="28"/>
  <c r="Y56" i="28"/>
  <c r="E79" i="28"/>
  <c r="G71" i="28"/>
  <c r="G70" i="28"/>
  <c r="AA70" i="28"/>
  <c r="AA71" i="28" s="1"/>
  <c r="J70" i="28"/>
  <c r="J71" i="28" s="1"/>
  <c r="O49" i="28"/>
  <c r="O50" i="28" s="1"/>
  <c r="Q35" i="28"/>
  <c r="Q36" i="28" s="1"/>
  <c r="J35" i="28"/>
  <c r="J36" i="28" s="1"/>
  <c r="Z35" i="28"/>
  <c r="Z36" i="28" s="1"/>
  <c r="I28" i="28"/>
  <c r="I29" i="28" s="1"/>
  <c r="O14" i="28"/>
  <c r="O15" i="28" s="1"/>
  <c r="P73" i="28"/>
  <c r="P7" i="28"/>
  <c r="AA28" i="28"/>
  <c r="AA29" i="28" s="1"/>
  <c r="Z73" i="28"/>
  <c r="P35" i="28"/>
  <c r="P36" i="28" s="1"/>
  <c r="P28" i="28"/>
  <c r="P29" i="28" s="1"/>
  <c r="Z15" i="28"/>
  <c r="Z14" i="28"/>
  <c r="J14" i="28"/>
  <c r="J15" i="28" s="1"/>
  <c r="S73" i="28"/>
  <c r="S7" i="28"/>
  <c r="S8" i="28" s="1"/>
  <c r="G28" i="28"/>
  <c r="G29" i="28" s="1"/>
  <c r="F73" i="28"/>
  <c r="G42" i="28"/>
  <c r="G43" i="28" s="1"/>
  <c r="V42" i="28"/>
  <c r="V43" i="28" s="1"/>
  <c r="D42" i="28"/>
  <c r="D43" i="28" s="1"/>
  <c r="T42" i="28"/>
  <c r="T43" i="28" s="1"/>
  <c r="M42" i="28"/>
  <c r="M43" i="28" s="1"/>
  <c r="D21" i="28"/>
  <c r="D22" i="28" s="1"/>
  <c r="E21" i="28"/>
  <c r="U21" i="28"/>
  <c r="U22" i="28" s="1"/>
  <c r="F21" i="28"/>
  <c r="F22" i="28" s="1"/>
  <c r="V22" i="28"/>
  <c r="V21" i="28"/>
  <c r="F56" i="28"/>
  <c r="F57" i="28" s="1"/>
  <c r="W56" i="28"/>
  <c r="W57" i="28" s="1"/>
  <c r="D57" i="28"/>
  <c r="D56" i="28"/>
  <c r="T56" i="28"/>
  <c r="T57" i="28" s="1"/>
  <c r="M57" i="28"/>
  <c r="M56" i="28"/>
  <c r="E8" i="28"/>
  <c r="I73" i="28"/>
  <c r="U70" i="28"/>
  <c r="U71" i="28"/>
  <c r="O70" i="28"/>
  <c r="O71" i="28" s="1"/>
  <c r="H63" i="28"/>
  <c r="H64" i="28" s="1"/>
  <c r="F71" i="28"/>
  <c r="F70" i="28"/>
  <c r="O63" i="28"/>
  <c r="O64" i="28" s="1"/>
  <c r="K49" i="28"/>
  <c r="K50" i="28" s="1"/>
  <c r="E35" i="28"/>
  <c r="E36" i="28" s="1"/>
  <c r="U36" i="28"/>
  <c r="U35" i="28"/>
  <c r="N35" i="28"/>
  <c r="N36" i="28" s="1"/>
  <c r="U28" i="28"/>
  <c r="U29" i="28" s="1"/>
  <c r="E28" i="28"/>
  <c r="E29" i="28" s="1"/>
  <c r="K15" i="28"/>
  <c r="K14" i="28"/>
  <c r="L7" i="28"/>
  <c r="L73" i="28"/>
  <c r="S28" i="28"/>
  <c r="S29" i="28" s="1"/>
  <c r="H35" i="28"/>
  <c r="H36" i="28" s="1"/>
  <c r="L28" i="28"/>
  <c r="L29" i="28"/>
  <c r="V14" i="28"/>
  <c r="V15" i="28" s="1"/>
  <c r="F14" i="28"/>
  <c r="F15" i="28" s="1"/>
  <c r="O73" i="28"/>
  <c r="O7" i="28"/>
  <c r="O8" i="28" s="1"/>
  <c r="N8" i="28"/>
  <c r="S56" i="28"/>
  <c r="S57" i="28" s="1"/>
  <c r="O42" i="28"/>
  <c r="O43" i="28" s="1"/>
  <c r="J42" i="28"/>
  <c r="J43" i="28" s="1"/>
  <c r="H42" i="28"/>
  <c r="H43" i="28" s="1"/>
  <c r="X42" i="28"/>
  <c r="X43" i="28" s="1"/>
  <c r="Q42" i="28"/>
  <c r="Q43" i="28" s="1"/>
  <c r="L21" i="28"/>
  <c r="L22" i="28" s="1"/>
  <c r="I21" i="28"/>
  <c r="Y21" i="28"/>
  <c r="Y74" i="28" s="1"/>
  <c r="J21" i="28"/>
  <c r="J22" i="28" s="1"/>
  <c r="Z22" i="28"/>
  <c r="Z21" i="28"/>
  <c r="V56" i="28"/>
  <c r="V57" i="28"/>
  <c r="N57" i="28"/>
  <c r="N56" i="28"/>
  <c r="J56" i="28"/>
  <c r="J57" i="28" s="1"/>
  <c r="H57" i="28"/>
  <c r="H56" i="28"/>
  <c r="X56" i="28"/>
  <c r="X57" i="28" s="1"/>
  <c r="Q56" i="28"/>
  <c r="Q57" i="28" s="1"/>
  <c r="U73" i="28"/>
  <c r="Y8" i="28"/>
  <c r="X8" i="28"/>
  <c r="P63" i="28"/>
  <c r="P64" i="28" s="1"/>
  <c r="G63" i="28"/>
  <c r="G64" i="28" s="1"/>
  <c r="M35" i="28"/>
  <c r="M36" i="28" s="1"/>
  <c r="M28" i="28"/>
  <c r="M29" i="28" s="1"/>
  <c r="D28" i="28"/>
  <c r="D29" i="28" s="1"/>
  <c r="W73" i="28"/>
  <c r="W7" i="28"/>
  <c r="G73" i="28"/>
  <c r="G7" i="28"/>
  <c r="G8" i="28" s="1"/>
  <c r="O28" i="28"/>
  <c r="O29" i="28" s="1"/>
  <c r="N73" i="28"/>
  <c r="N42" i="28"/>
  <c r="N43" i="28" s="1"/>
  <c r="F43" i="28"/>
  <c r="F42" i="28"/>
  <c r="F74" i="28" s="1"/>
  <c r="Z42" i="28"/>
  <c r="P42" i="28"/>
  <c r="P43" i="28" s="1"/>
  <c r="I42" i="28"/>
  <c r="I43" i="28" s="1"/>
  <c r="Y42" i="28"/>
  <c r="Y43" i="28" s="1"/>
  <c r="S21" i="28"/>
  <c r="S22" i="28" s="1"/>
  <c r="Q21" i="28"/>
  <c r="Q22" i="28" s="1"/>
  <c r="R21" i="28"/>
  <c r="R22" i="28" s="1"/>
  <c r="O56" i="28"/>
  <c r="O57" i="28" s="1"/>
  <c r="I56" i="28"/>
  <c r="I57" i="28" s="1"/>
  <c r="U8" i="28"/>
  <c r="Z70" i="28"/>
  <c r="Z71" i="28" s="1"/>
  <c r="L63" i="28"/>
  <c r="L64" i="28" s="1"/>
  <c r="S63" i="28"/>
  <c r="S64" i="28" s="1"/>
  <c r="K35" i="28"/>
  <c r="K36" i="28" s="1"/>
  <c r="P70" i="28"/>
  <c r="P71" i="28" s="1"/>
  <c r="S71" i="28"/>
  <c r="S70" i="28"/>
  <c r="T63" i="28"/>
  <c r="T64" i="28" s="1"/>
  <c r="T70" i="28"/>
  <c r="T71" i="28" s="1"/>
  <c r="AA63" i="28"/>
  <c r="AA64" i="28" s="1"/>
  <c r="K63" i="28"/>
  <c r="K64" i="28" s="1"/>
  <c r="W49" i="28"/>
  <c r="W50" i="28"/>
  <c r="G49" i="28"/>
  <c r="G50" i="28" s="1"/>
  <c r="AA35" i="28"/>
  <c r="AA36" i="28" s="1"/>
  <c r="I35" i="28"/>
  <c r="I36" i="28" s="1"/>
  <c r="Y35" i="28"/>
  <c r="Y36" i="28" s="1"/>
  <c r="R35" i="28"/>
  <c r="R36" i="28" s="1"/>
  <c r="Q28" i="28"/>
  <c r="Q29" i="28" s="1"/>
  <c r="W15" i="28"/>
  <c r="W14" i="28"/>
  <c r="G14" i="28"/>
  <c r="G15" i="28" s="1"/>
  <c r="H73" i="28"/>
  <c r="H7" i="28"/>
  <c r="K28" i="28"/>
  <c r="K29" i="28" s="1"/>
  <c r="J73" i="28"/>
  <c r="X28" i="28"/>
  <c r="X29" i="28" s="1"/>
  <c r="H28" i="28"/>
  <c r="H29" i="28" s="1"/>
  <c r="R15" i="28"/>
  <c r="R14" i="28"/>
  <c r="AA73" i="28"/>
  <c r="AA7" i="28"/>
  <c r="K73" i="28"/>
  <c r="K7" i="28"/>
  <c r="W28" i="28"/>
  <c r="W29" i="28" s="1"/>
  <c r="V73" i="28"/>
  <c r="W42" i="28"/>
  <c r="W43" i="28" s="1"/>
  <c r="R42" i="28"/>
  <c r="R43" i="28" s="1"/>
  <c r="L42" i="28"/>
  <c r="L43" i="28" s="1"/>
  <c r="E42" i="28"/>
  <c r="E43" i="28" s="1"/>
  <c r="U42" i="28"/>
  <c r="P21" i="28"/>
  <c r="P22" i="28" s="1"/>
  <c r="M21" i="28"/>
  <c r="H21" i="28"/>
  <c r="H22" i="28" s="1"/>
  <c r="N21" i="28"/>
  <c r="N74" i="28" s="1"/>
  <c r="Q8" i="28"/>
  <c r="K56" i="28"/>
  <c r="K57" i="28" s="1"/>
  <c r="G56" i="28"/>
  <c r="G57" i="28" s="1"/>
  <c r="R56" i="28"/>
  <c r="R57" i="28" s="1"/>
  <c r="L57" i="28"/>
  <c r="L56" i="28"/>
  <c r="E56" i="28"/>
  <c r="E57" i="28" s="1"/>
  <c r="U56" i="28"/>
  <c r="U57" i="28" s="1"/>
  <c r="M73" i="28"/>
  <c r="I8" i="28"/>
  <c r="X73" i="28"/>
  <c r="Y73" i="28"/>
  <c r="C13" i="27"/>
  <c r="D13" i="27"/>
  <c r="E13" i="27"/>
  <c r="Z13" i="27" s="1"/>
  <c r="F13" i="27"/>
  <c r="G13" i="27"/>
  <c r="H13" i="27"/>
  <c r="I13" i="27"/>
  <c r="J13" i="27"/>
  <c r="K13" i="27"/>
  <c r="L13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C14" i="27"/>
  <c r="D14" i="27"/>
  <c r="E14" i="27"/>
  <c r="F14" i="27"/>
  <c r="G14" i="27"/>
  <c r="H14" i="27"/>
  <c r="I14" i="27"/>
  <c r="J14" i="27"/>
  <c r="K14" i="27"/>
  <c r="L14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C15" i="27"/>
  <c r="D15" i="27"/>
  <c r="AB15" i="27" s="1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V18" i="27"/>
  <c r="Z18" i="27" s="1"/>
  <c r="W18" i="27"/>
  <c r="X18" i="27"/>
  <c r="Y18" i="27"/>
  <c r="C19" i="27"/>
  <c r="D19" i="27"/>
  <c r="E19" i="27"/>
  <c r="F19" i="27"/>
  <c r="G19" i="27"/>
  <c r="H19" i="27"/>
  <c r="I19" i="27"/>
  <c r="J19" i="27"/>
  <c r="K19" i="27"/>
  <c r="L19" i="27"/>
  <c r="M19" i="27"/>
  <c r="N19" i="27"/>
  <c r="O19" i="27"/>
  <c r="P19" i="27"/>
  <c r="Q19" i="27"/>
  <c r="R19" i="27"/>
  <c r="S19" i="27"/>
  <c r="T19" i="27"/>
  <c r="U19" i="27"/>
  <c r="V19" i="27"/>
  <c r="W19" i="27"/>
  <c r="X19" i="27"/>
  <c r="Y19" i="27"/>
  <c r="C20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C23" i="27"/>
  <c r="D23" i="27"/>
  <c r="E23" i="27"/>
  <c r="F23" i="27"/>
  <c r="G23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C24" i="27"/>
  <c r="AA24" i="27" s="1"/>
  <c r="D24" i="27"/>
  <c r="E24" i="27"/>
  <c r="F24" i="27"/>
  <c r="G24" i="27"/>
  <c r="H24" i="27"/>
  <c r="I24" i="27"/>
  <c r="J24" i="27"/>
  <c r="K24" i="27"/>
  <c r="L24" i="27"/>
  <c r="M24" i="27"/>
  <c r="N24" i="27"/>
  <c r="O24" i="27"/>
  <c r="P24" i="27"/>
  <c r="Q24" i="27"/>
  <c r="R24" i="27"/>
  <c r="S24" i="27"/>
  <c r="T24" i="27"/>
  <c r="U24" i="27"/>
  <c r="V24" i="27"/>
  <c r="W24" i="27"/>
  <c r="X24" i="27"/>
  <c r="Y24" i="27"/>
  <c r="C25" i="27"/>
  <c r="AB25" i="27" s="1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C28" i="27"/>
  <c r="D28" i="27"/>
  <c r="E28" i="27"/>
  <c r="Z28" i="27" s="1"/>
  <c r="F28" i="27"/>
  <c r="G28" i="27"/>
  <c r="H28" i="27"/>
  <c r="I28" i="27"/>
  <c r="J28" i="27"/>
  <c r="K28" i="27"/>
  <c r="L28" i="27"/>
  <c r="M28" i="27"/>
  <c r="N28" i="27"/>
  <c r="O28" i="27"/>
  <c r="P28" i="27"/>
  <c r="Q28" i="27"/>
  <c r="R28" i="27"/>
  <c r="S28" i="27"/>
  <c r="T28" i="27"/>
  <c r="U28" i="27"/>
  <c r="V28" i="27"/>
  <c r="W28" i="27"/>
  <c r="X28" i="27"/>
  <c r="Y28" i="27"/>
  <c r="C29" i="27"/>
  <c r="AA29" i="27" s="1"/>
  <c r="D29" i="27"/>
  <c r="E29" i="27"/>
  <c r="F29" i="27"/>
  <c r="G29" i="27"/>
  <c r="H29" i="27"/>
  <c r="I29" i="27"/>
  <c r="J29" i="27"/>
  <c r="K29" i="27"/>
  <c r="L29" i="27"/>
  <c r="M29" i="27"/>
  <c r="N29" i="27"/>
  <c r="O29" i="27"/>
  <c r="P29" i="27"/>
  <c r="Q29" i="27"/>
  <c r="R29" i="27"/>
  <c r="S29" i="27"/>
  <c r="T29" i="27"/>
  <c r="U29" i="27"/>
  <c r="V29" i="27"/>
  <c r="W29" i="27"/>
  <c r="X29" i="27"/>
  <c r="Y29" i="27"/>
  <c r="C30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P30" i="27"/>
  <c r="Q30" i="27"/>
  <c r="R30" i="27"/>
  <c r="S30" i="27"/>
  <c r="T30" i="27"/>
  <c r="U30" i="27"/>
  <c r="V30" i="27"/>
  <c r="W30" i="27"/>
  <c r="X30" i="27"/>
  <c r="Y30" i="27"/>
  <c r="C33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C34" i="27"/>
  <c r="AA34" i="27" s="1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C35" i="27"/>
  <c r="D35" i="27"/>
  <c r="AB35" i="27" s="1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C38" i="27"/>
  <c r="D38" i="27"/>
  <c r="E38" i="27"/>
  <c r="F38" i="27"/>
  <c r="Z38" i="27" s="1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X38" i="27"/>
  <c r="Y38" i="27"/>
  <c r="C39" i="27"/>
  <c r="AA39" i="27" s="1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  <c r="X39" i="27"/>
  <c r="Y39" i="27"/>
  <c r="C40" i="27"/>
  <c r="AB40" i="27" s="1"/>
  <c r="D40" i="27"/>
  <c r="E40" i="27"/>
  <c r="F40" i="27"/>
  <c r="G40" i="27"/>
  <c r="H40" i="27"/>
  <c r="I40" i="27"/>
  <c r="J40" i="27"/>
  <c r="K40" i="27"/>
  <c r="L40" i="27"/>
  <c r="M40" i="27"/>
  <c r="N40" i="27"/>
  <c r="O40" i="27"/>
  <c r="P40" i="27"/>
  <c r="Q40" i="27"/>
  <c r="R40" i="27"/>
  <c r="S40" i="27"/>
  <c r="T40" i="27"/>
  <c r="U40" i="27"/>
  <c r="V40" i="27"/>
  <c r="W40" i="27"/>
  <c r="X40" i="27"/>
  <c r="Y40" i="27"/>
  <c r="C43" i="27"/>
  <c r="D43" i="27"/>
  <c r="E43" i="27"/>
  <c r="F43" i="27"/>
  <c r="G43" i="27"/>
  <c r="H43" i="27"/>
  <c r="I43" i="27"/>
  <c r="J43" i="27"/>
  <c r="K43" i="27"/>
  <c r="L43" i="27"/>
  <c r="M43" i="27"/>
  <c r="N43" i="27"/>
  <c r="O43" i="27"/>
  <c r="P43" i="27"/>
  <c r="Q43" i="27"/>
  <c r="R43" i="27"/>
  <c r="S43" i="27"/>
  <c r="T43" i="27"/>
  <c r="U43" i="27"/>
  <c r="V43" i="27"/>
  <c r="W43" i="27"/>
  <c r="X43" i="27"/>
  <c r="Y43" i="27"/>
  <c r="C44" i="27"/>
  <c r="AA44" i="27" s="1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C45" i="27"/>
  <c r="D45" i="27"/>
  <c r="E45" i="27"/>
  <c r="F45" i="27"/>
  <c r="G45" i="27"/>
  <c r="H45" i="27"/>
  <c r="I45" i="27"/>
  <c r="J45" i="27"/>
  <c r="K45" i="27"/>
  <c r="L45" i="27"/>
  <c r="M45" i="27"/>
  <c r="N45" i="27"/>
  <c r="O45" i="27"/>
  <c r="P45" i="27"/>
  <c r="Q45" i="27"/>
  <c r="R45" i="27"/>
  <c r="S45" i="27"/>
  <c r="T45" i="27"/>
  <c r="U45" i="27"/>
  <c r="V45" i="27"/>
  <c r="W45" i="27"/>
  <c r="X45" i="27"/>
  <c r="Y45" i="27"/>
  <c r="C48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P48" i="27"/>
  <c r="Q48" i="27"/>
  <c r="R48" i="27"/>
  <c r="S48" i="27"/>
  <c r="T48" i="27"/>
  <c r="U48" i="27"/>
  <c r="V48" i="27"/>
  <c r="W48" i="27"/>
  <c r="X48" i="27"/>
  <c r="Y48" i="27"/>
  <c r="C49" i="27"/>
  <c r="D49" i="27"/>
  <c r="E49" i="27"/>
  <c r="F49" i="27"/>
  <c r="G49" i="27"/>
  <c r="H49" i="27"/>
  <c r="I49" i="27"/>
  <c r="J49" i="27"/>
  <c r="K49" i="27"/>
  <c r="L49" i="27"/>
  <c r="M49" i="27"/>
  <c r="N49" i="27"/>
  <c r="O49" i="27"/>
  <c r="P49" i="27"/>
  <c r="Q49" i="27"/>
  <c r="R49" i="27"/>
  <c r="S49" i="27"/>
  <c r="T49" i="27"/>
  <c r="U49" i="27"/>
  <c r="V49" i="27"/>
  <c r="W49" i="27"/>
  <c r="X49" i="27"/>
  <c r="Y49" i="27"/>
  <c r="C50" i="27"/>
  <c r="D50" i="27"/>
  <c r="E50" i="27"/>
  <c r="F50" i="27"/>
  <c r="G50" i="27"/>
  <c r="H50" i="27"/>
  <c r="I50" i="27"/>
  <c r="J50" i="27"/>
  <c r="K50" i="27"/>
  <c r="L50" i="27"/>
  <c r="M50" i="27"/>
  <c r="N50" i="27"/>
  <c r="O50" i="27"/>
  <c r="P50" i="27"/>
  <c r="Q50" i="27"/>
  <c r="R50" i="27"/>
  <c r="S50" i="27"/>
  <c r="T50" i="27"/>
  <c r="AB50" i="27" s="1"/>
  <c r="U50" i="27"/>
  <c r="V50" i="27"/>
  <c r="W50" i="27"/>
  <c r="X50" i="27"/>
  <c r="Y50" i="27"/>
  <c r="C53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C54" i="27"/>
  <c r="D54" i="27"/>
  <c r="E54" i="27"/>
  <c r="F54" i="27"/>
  <c r="G54" i="27"/>
  <c r="H54" i="27"/>
  <c r="I54" i="27"/>
  <c r="J54" i="27"/>
  <c r="K54" i="27"/>
  <c r="L54" i="27"/>
  <c r="M54" i="27"/>
  <c r="N54" i="27"/>
  <c r="O54" i="27"/>
  <c r="P54" i="27"/>
  <c r="Q54" i="27"/>
  <c r="R54" i="27"/>
  <c r="S54" i="27"/>
  <c r="T54" i="27"/>
  <c r="U54" i="27"/>
  <c r="V54" i="27"/>
  <c r="W54" i="27"/>
  <c r="X54" i="27"/>
  <c r="Y54" i="27"/>
  <c r="C55" i="27"/>
  <c r="D55" i="27"/>
  <c r="AB55" i="27" s="1"/>
  <c r="E55" i="27"/>
  <c r="F55" i="27"/>
  <c r="G55" i="27"/>
  <c r="H55" i="27"/>
  <c r="I55" i="27"/>
  <c r="J55" i="27"/>
  <c r="K55" i="27"/>
  <c r="L55" i="27"/>
  <c r="M55" i="27"/>
  <c r="N55" i="27"/>
  <c r="O55" i="27"/>
  <c r="P55" i="27"/>
  <c r="Q55" i="27"/>
  <c r="R55" i="27"/>
  <c r="S55" i="27"/>
  <c r="T55" i="27"/>
  <c r="U55" i="27"/>
  <c r="V55" i="27"/>
  <c r="W55" i="27"/>
  <c r="X55" i="27"/>
  <c r="Y55" i="27"/>
  <c r="C58" i="27"/>
  <c r="D58" i="27"/>
  <c r="E58" i="27"/>
  <c r="F58" i="27"/>
  <c r="G58" i="27"/>
  <c r="H58" i="27"/>
  <c r="I58" i="27"/>
  <c r="J58" i="27"/>
  <c r="K58" i="27"/>
  <c r="L58" i="27"/>
  <c r="M58" i="27"/>
  <c r="N58" i="27"/>
  <c r="O58" i="27"/>
  <c r="P58" i="27"/>
  <c r="Q58" i="27"/>
  <c r="R58" i="27"/>
  <c r="S58" i="27"/>
  <c r="T58" i="27"/>
  <c r="U58" i="27"/>
  <c r="V58" i="27"/>
  <c r="W58" i="27"/>
  <c r="X58" i="27"/>
  <c r="Y58" i="27"/>
  <c r="C59" i="27"/>
  <c r="AA59" i="27" s="1"/>
  <c r="D59" i="27"/>
  <c r="E59" i="27"/>
  <c r="F59" i="27"/>
  <c r="G59" i="27"/>
  <c r="H59" i="27"/>
  <c r="I59" i="27"/>
  <c r="J59" i="27"/>
  <c r="K59" i="27"/>
  <c r="L59" i="27"/>
  <c r="M59" i="27"/>
  <c r="N59" i="27"/>
  <c r="O59" i="27"/>
  <c r="P59" i="27"/>
  <c r="Q59" i="27"/>
  <c r="R59" i="27"/>
  <c r="S59" i="27"/>
  <c r="T59" i="27"/>
  <c r="U59" i="27"/>
  <c r="V59" i="27"/>
  <c r="W59" i="27"/>
  <c r="X59" i="27"/>
  <c r="Y59" i="27"/>
  <c r="C60" i="27"/>
  <c r="AB60" i="27" s="1"/>
  <c r="D60" i="27"/>
  <c r="E60" i="27"/>
  <c r="F60" i="27"/>
  <c r="G60" i="27"/>
  <c r="H60" i="27"/>
  <c r="I60" i="27"/>
  <c r="J60" i="27"/>
  <c r="K60" i="27"/>
  <c r="L60" i="27"/>
  <c r="M60" i="27"/>
  <c r="N60" i="27"/>
  <c r="O60" i="27"/>
  <c r="P60" i="27"/>
  <c r="Q60" i="27"/>
  <c r="R60" i="27"/>
  <c r="S60" i="27"/>
  <c r="T60" i="27"/>
  <c r="U60" i="27"/>
  <c r="V60" i="27"/>
  <c r="W60" i="27"/>
  <c r="X60" i="27"/>
  <c r="Y60" i="27"/>
  <c r="C63" i="27"/>
  <c r="D63" i="27"/>
  <c r="E63" i="27"/>
  <c r="F63" i="27"/>
  <c r="Z63" i="27" s="1"/>
  <c r="G63" i="27"/>
  <c r="H63" i="27"/>
  <c r="I63" i="27"/>
  <c r="J63" i="27"/>
  <c r="K63" i="27"/>
  <c r="L63" i="27"/>
  <c r="M63" i="27"/>
  <c r="N63" i="27"/>
  <c r="O63" i="27"/>
  <c r="P63" i="27"/>
  <c r="Q63" i="27"/>
  <c r="R63" i="27"/>
  <c r="S63" i="27"/>
  <c r="T63" i="27"/>
  <c r="U63" i="27"/>
  <c r="V63" i="27"/>
  <c r="W63" i="27"/>
  <c r="X63" i="27"/>
  <c r="Y63" i="27"/>
  <c r="C64" i="27"/>
  <c r="AA64" i="27" s="1"/>
  <c r="D64" i="27"/>
  <c r="E64" i="27"/>
  <c r="F64" i="27"/>
  <c r="G64" i="27"/>
  <c r="H64" i="27"/>
  <c r="I64" i="27"/>
  <c r="J64" i="27"/>
  <c r="K64" i="27"/>
  <c r="L64" i="27"/>
  <c r="M64" i="27"/>
  <c r="N64" i="27"/>
  <c r="O64" i="27"/>
  <c r="P64" i="27"/>
  <c r="Q64" i="27"/>
  <c r="R64" i="27"/>
  <c r="S64" i="27"/>
  <c r="T64" i="27"/>
  <c r="U64" i="27"/>
  <c r="V64" i="27"/>
  <c r="W64" i="27"/>
  <c r="X64" i="27"/>
  <c r="Y64" i="27"/>
  <c r="C65" i="27"/>
  <c r="AB65" i="27" s="1"/>
  <c r="D65" i="27"/>
  <c r="E65" i="27"/>
  <c r="F65" i="27"/>
  <c r="G65" i="27"/>
  <c r="H65" i="27"/>
  <c r="I65" i="27"/>
  <c r="J65" i="27"/>
  <c r="K65" i="27"/>
  <c r="L65" i="27"/>
  <c r="M65" i="27"/>
  <c r="N65" i="27"/>
  <c r="O65" i="27"/>
  <c r="P65" i="27"/>
  <c r="Q65" i="27"/>
  <c r="R65" i="27"/>
  <c r="S65" i="27"/>
  <c r="T65" i="27"/>
  <c r="U65" i="27"/>
  <c r="V65" i="27"/>
  <c r="W65" i="27"/>
  <c r="X65" i="27"/>
  <c r="Y65" i="27"/>
  <c r="C68" i="27"/>
  <c r="D68" i="27"/>
  <c r="E68" i="27"/>
  <c r="Z68" i="27" s="1"/>
  <c r="F68" i="27"/>
  <c r="G68" i="27"/>
  <c r="H68" i="27"/>
  <c r="I68" i="27"/>
  <c r="J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X68" i="27"/>
  <c r="Y68" i="27"/>
  <c r="C69" i="27"/>
  <c r="D69" i="27"/>
  <c r="E69" i="27"/>
  <c r="F69" i="27"/>
  <c r="G69" i="27"/>
  <c r="H69" i="27"/>
  <c r="I69" i="27"/>
  <c r="J69" i="27"/>
  <c r="K69" i="27"/>
  <c r="L69" i="27"/>
  <c r="M69" i="27"/>
  <c r="N69" i="27"/>
  <c r="O69" i="27"/>
  <c r="P69" i="27"/>
  <c r="Q69" i="27"/>
  <c r="R69" i="27"/>
  <c r="S69" i="27"/>
  <c r="T69" i="27"/>
  <c r="U69" i="27"/>
  <c r="V69" i="27"/>
  <c r="W69" i="27"/>
  <c r="X69" i="27"/>
  <c r="Y69" i="27"/>
  <c r="C70" i="27"/>
  <c r="D70" i="27"/>
  <c r="AB70" i="27" s="1"/>
  <c r="E70" i="27"/>
  <c r="F70" i="27"/>
  <c r="G70" i="27"/>
  <c r="H70" i="27"/>
  <c r="I70" i="27"/>
  <c r="J70" i="27"/>
  <c r="K70" i="27"/>
  <c r="L70" i="27"/>
  <c r="M70" i="27"/>
  <c r="N70" i="27"/>
  <c r="O70" i="27"/>
  <c r="P70" i="27"/>
  <c r="Q70" i="27"/>
  <c r="R70" i="27"/>
  <c r="S70" i="27"/>
  <c r="T70" i="27"/>
  <c r="U70" i="27"/>
  <c r="V70" i="27"/>
  <c r="W70" i="27"/>
  <c r="X70" i="27"/>
  <c r="Y70" i="27"/>
  <c r="C73" i="27"/>
  <c r="D73" i="27"/>
  <c r="E73" i="27"/>
  <c r="F73" i="27"/>
  <c r="G73" i="27"/>
  <c r="H73" i="27"/>
  <c r="I73" i="27"/>
  <c r="J73" i="27"/>
  <c r="K73" i="27"/>
  <c r="L73" i="27"/>
  <c r="M73" i="27"/>
  <c r="N73" i="27"/>
  <c r="O73" i="27"/>
  <c r="P73" i="27"/>
  <c r="Q73" i="27"/>
  <c r="R73" i="27"/>
  <c r="S73" i="27"/>
  <c r="T73" i="27"/>
  <c r="U73" i="27"/>
  <c r="V73" i="27"/>
  <c r="W73" i="27"/>
  <c r="X73" i="27"/>
  <c r="Y73" i="27"/>
  <c r="C74" i="27"/>
  <c r="AA74" i="27" s="1"/>
  <c r="D74" i="27"/>
  <c r="E74" i="27"/>
  <c r="F74" i="27"/>
  <c r="G74" i="27"/>
  <c r="H74" i="27"/>
  <c r="I74" i="27"/>
  <c r="J74" i="27"/>
  <c r="K74" i="27"/>
  <c r="L74" i="27"/>
  <c r="M74" i="27"/>
  <c r="N74" i="27"/>
  <c r="O74" i="27"/>
  <c r="P74" i="27"/>
  <c r="Q74" i="27"/>
  <c r="R74" i="27"/>
  <c r="S74" i="27"/>
  <c r="T74" i="27"/>
  <c r="U74" i="27"/>
  <c r="V74" i="27"/>
  <c r="W74" i="27"/>
  <c r="X74" i="27"/>
  <c r="Y74" i="27"/>
  <c r="C75" i="27"/>
  <c r="D75" i="27"/>
  <c r="AB75" i="27" s="1"/>
  <c r="E75" i="27"/>
  <c r="F75" i="27"/>
  <c r="G75" i="27"/>
  <c r="H75" i="27"/>
  <c r="I75" i="27"/>
  <c r="J75" i="27"/>
  <c r="K75" i="27"/>
  <c r="L75" i="27"/>
  <c r="M75" i="27"/>
  <c r="N75" i="27"/>
  <c r="O75" i="27"/>
  <c r="P75" i="27"/>
  <c r="Q75" i="27"/>
  <c r="R75" i="27"/>
  <c r="S75" i="27"/>
  <c r="T75" i="27"/>
  <c r="U75" i="27"/>
  <c r="V75" i="27"/>
  <c r="W75" i="27"/>
  <c r="X75" i="27"/>
  <c r="Y75" i="27"/>
  <c r="C78" i="27"/>
  <c r="D78" i="27"/>
  <c r="E78" i="27"/>
  <c r="F78" i="27"/>
  <c r="Z78" i="27" s="1"/>
  <c r="G78" i="27"/>
  <c r="H78" i="27"/>
  <c r="I78" i="27"/>
  <c r="J78" i="27"/>
  <c r="K78" i="27"/>
  <c r="L78" i="27"/>
  <c r="M78" i="27"/>
  <c r="N78" i="27"/>
  <c r="O78" i="27"/>
  <c r="P78" i="27"/>
  <c r="Q78" i="27"/>
  <c r="R78" i="27"/>
  <c r="S78" i="27"/>
  <c r="T78" i="27"/>
  <c r="U78" i="27"/>
  <c r="V78" i="27"/>
  <c r="W78" i="27"/>
  <c r="X78" i="27"/>
  <c r="Y78" i="27"/>
  <c r="C79" i="27"/>
  <c r="AA79" i="27" s="1"/>
  <c r="D79" i="27"/>
  <c r="E79" i="27"/>
  <c r="F79" i="27"/>
  <c r="G79" i="27"/>
  <c r="H79" i="27"/>
  <c r="I79" i="27"/>
  <c r="J79" i="27"/>
  <c r="K79" i="27"/>
  <c r="L79" i="27"/>
  <c r="M79" i="27"/>
  <c r="N79" i="27"/>
  <c r="O79" i="27"/>
  <c r="P79" i="27"/>
  <c r="Q79" i="27"/>
  <c r="R79" i="27"/>
  <c r="S79" i="27"/>
  <c r="T79" i="27"/>
  <c r="U79" i="27"/>
  <c r="V79" i="27"/>
  <c r="W79" i="27"/>
  <c r="X79" i="27"/>
  <c r="Y79" i="27"/>
  <c r="C80" i="27"/>
  <c r="AB80" i="27" s="1"/>
  <c r="D80" i="27"/>
  <c r="E80" i="27"/>
  <c r="F80" i="27"/>
  <c r="G80" i="27"/>
  <c r="H80" i="27"/>
  <c r="I80" i="27"/>
  <c r="J80" i="27"/>
  <c r="K80" i="27"/>
  <c r="L80" i="27"/>
  <c r="M80" i="27"/>
  <c r="N80" i="27"/>
  <c r="O80" i="27"/>
  <c r="P80" i="27"/>
  <c r="Q80" i="27"/>
  <c r="R80" i="27"/>
  <c r="S80" i="27"/>
  <c r="T80" i="27"/>
  <c r="U80" i="27"/>
  <c r="V80" i="27"/>
  <c r="W80" i="27"/>
  <c r="X80" i="27"/>
  <c r="Y80" i="27"/>
  <c r="C83" i="27"/>
  <c r="D83" i="27"/>
  <c r="E83" i="27"/>
  <c r="F83" i="27"/>
  <c r="G83" i="27"/>
  <c r="H83" i="27"/>
  <c r="I83" i="27"/>
  <c r="J83" i="27"/>
  <c r="K83" i="27"/>
  <c r="L83" i="27"/>
  <c r="M83" i="27"/>
  <c r="N83" i="27"/>
  <c r="O83" i="27"/>
  <c r="P83" i="27"/>
  <c r="Q83" i="27"/>
  <c r="R83" i="27"/>
  <c r="S83" i="27"/>
  <c r="T83" i="27"/>
  <c r="U83" i="27"/>
  <c r="V83" i="27"/>
  <c r="W83" i="27"/>
  <c r="X83" i="27"/>
  <c r="Y83" i="27"/>
  <c r="C84" i="27"/>
  <c r="D84" i="27"/>
  <c r="E84" i="27"/>
  <c r="F84" i="27"/>
  <c r="G84" i="27"/>
  <c r="H84" i="27"/>
  <c r="I84" i="27"/>
  <c r="J84" i="27"/>
  <c r="K84" i="27"/>
  <c r="L84" i="27"/>
  <c r="M84" i="27"/>
  <c r="N84" i="27"/>
  <c r="O84" i="27"/>
  <c r="P84" i="27"/>
  <c r="Q84" i="27"/>
  <c r="R84" i="27"/>
  <c r="S84" i="27"/>
  <c r="T84" i="27"/>
  <c r="U84" i="27"/>
  <c r="V84" i="27"/>
  <c r="W84" i="27"/>
  <c r="X84" i="27"/>
  <c r="Y84" i="27"/>
  <c r="C85" i="27"/>
  <c r="D85" i="27"/>
  <c r="E85" i="27"/>
  <c r="F85" i="27"/>
  <c r="G85" i="27"/>
  <c r="H85" i="27"/>
  <c r="I85" i="27"/>
  <c r="J85" i="27"/>
  <c r="K85" i="27"/>
  <c r="L85" i="27"/>
  <c r="M85" i="27"/>
  <c r="N85" i="27"/>
  <c r="O85" i="27"/>
  <c r="P85" i="27"/>
  <c r="Q85" i="27"/>
  <c r="R85" i="27"/>
  <c r="S85" i="27"/>
  <c r="T85" i="27"/>
  <c r="U85" i="27"/>
  <c r="V85" i="27"/>
  <c r="W85" i="27"/>
  <c r="X85" i="27"/>
  <c r="Y85" i="27"/>
  <c r="C88" i="27"/>
  <c r="D88" i="27"/>
  <c r="E88" i="27"/>
  <c r="F88" i="27"/>
  <c r="G88" i="27"/>
  <c r="H88" i="27"/>
  <c r="I88" i="27"/>
  <c r="J88" i="27"/>
  <c r="K88" i="27"/>
  <c r="L88" i="27"/>
  <c r="M88" i="27"/>
  <c r="N88" i="27"/>
  <c r="O88" i="27"/>
  <c r="P88" i="27"/>
  <c r="Q88" i="27"/>
  <c r="R88" i="27"/>
  <c r="S88" i="27"/>
  <c r="T88" i="27"/>
  <c r="U88" i="27"/>
  <c r="V88" i="27"/>
  <c r="W88" i="27"/>
  <c r="X88" i="27"/>
  <c r="Y88" i="27"/>
  <c r="C89" i="27"/>
  <c r="AA89" i="27" s="1"/>
  <c r="D89" i="27"/>
  <c r="E89" i="27"/>
  <c r="F89" i="27"/>
  <c r="G89" i="27"/>
  <c r="H89" i="27"/>
  <c r="I89" i="27"/>
  <c r="J89" i="27"/>
  <c r="K89" i="27"/>
  <c r="L89" i="27"/>
  <c r="M89" i="27"/>
  <c r="N89" i="27"/>
  <c r="O89" i="27"/>
  <c r="P89" i="27"/>
  <c r="Q89" i="27"/>
  <c r="R89" i="27"/>
  <c r="S89" i="27"/>
  <c r="T89" i="27"/>
  <c r="U89" i="27"/>
  <c r="V89" i="27"/>
  <c r="W89" i="27"/>
  <c r="X89" i="27"/>
  <c r="Y89" i="27"/>
  <c r="C90" i="27"/>
  <c r="AB90" i="27" s="1"/>
  <c r="D90" i="27"/>
  <c r="E90" i="27"/>
  <c r="F90" i="27"/>
  <c r="G90" i="27"/>
  <c r="H90" i="27"/>
  <c r="I90" i="27"/>
  <c r="J90" i="27"/>
  <c r="K90" i="27"/>
  <c r="L90" i="27"/>
  <c r="M90" i="27"/>
  <c r="N90" i="27"/>
  <c r="O90" i="27"/>
  <c r="P90" i="27"/>
  <c r="Q90" i="27"/>
  <c r="R90" i="27"/>
  <c r="S90" i="27"/>
  <c r="T90" i="27"/>
  <c r="U90" i="27"/>
  <c r="V90" i="27"/>
  <c r="W90" i="27"/>
  <c r="X90" i="27"/>
  <c r="Y90" i="27"/>
  <c r="C93" i="27"/>
  <c r="D93" i="27"/>
  <c r="E93" i="27"/>
  <c r="F93" i="27"/>
  <c r="Z93" i="27" s="1"/>
  <c r="G93" i="27"/>
  <c r="H93" i="27"/>
  <c r="I93" i="27"/>
  <c r="J93" i="27"/>
  <c r="K93" i="27"/>
  <c r="L93" i="27"/>
  <c r="M93" i="27"/>
  <c r="N93" i="27"/>
  <c r="O93" i="27"/>
  <c r="P93" i="27"/>
  <c r="Q93" i="27"/>
  <c r="R93" i="27"/>
  <c r="S93" i="27"/>
  <c r="T93" i="27"/>
  <c r="U93" i="27"/>
  <c r="V93" i="27"/>
  <c r="W93" i="27"/>
  <c r="X93" i="27"/>
  <c r="Y93" i="27"/>
  <c r="C94" i="27"/>
  <c r="AA94" i="27" s="1"/>
  <c r="D94" i="27"/>
  <c r="E94" i="27"/>
  <c r="F94" i="27"/>
  <c r="G94" i="27"/>
  <c r="H94" i="27"/>
  <c r="I94" i="27"/>
  <c r="J94" i="27"/>
  <c r="K94" i="27"/>
  <c r="L94" i="27"/>
  <c r="M94" i="27"/>
  <c r="N94" i="27"/>
  <c r="O94" i="27"/>
  <c r="P94" i="27"/>
  <c r="Q94" i="27"/>
  <c r="R94" i="27"/>
  <c r="S94" i="27"/>
  <c r="T94" i="27"/>
  <c r="U94" i="27"/>
  <c r="V94" i="27"/>
  <c r="W94" i="27"/>
  <c r="X94" i="27"/>
  <c r="Y94" i="27"/>
  <c r="C95" i="27"/>
  <c r="D95" i="27"/>
  <c r="E95" i="27"/>
  <c r="F95" i="27"/>
  <c r="G95" i="27"/>
  <c r="H95" i="27"/>
  <c r="I95" i="27"/>
  <c r="J95" i="27"/>
  <c r="K95" i="27"/>
  <c r="L95" i="27"/>
  <c r="M95" i="27"/>
  <c r="N95" i="27"/>
  <c r="O95" i="27"/>
  <c r="P95" i="27"/>
  <c r="Q95" i="27"/>
  <c r="R95" i="27"/>
  <c r="S95" i="27"/>
  <c r="T95" i="27"/>
  <c r="U95" i="27"/>
  <c r="V95" i="27"/>
  <c r="W95" i="27"/>
  <c r="X95" i="27"/>
  <c r="Y95" i="27"/>
  <c r="C98" i="27"/>
  <c r="D98" i="27"/>
  <c r="E98" i="27"/>
  <c r="F98" i="27"/>
  <c r="G98" i="27"/>
  <c r="H98" i="27"/>
  <c r="I98" i="27"/>
  <c r="J98" i="27"/>
  <c r="K98" i="27"/>
  <c r="L98" i="27"/>
  <c r="M98" i="27"/>
  <c r="N98" i="27"/>
  <c r="O98" i="27"/>
  <c r="P98" i="27"/>
  <c r="Q98" i="27"/>
  <c r="R98" i="27"/>
  <c r="S98" i="27"/>
  <c r="T98" i="27"/>
  <c r="U98" i="27"/>
  <c r="V98" i="27"/>
  <c r="W98" i="27"/>
  <c r="X98" i="27"/>
  <c r="Y98" i="27"/>
  <c r="C99" i="27"/>
  <c r="AA99" i="27" s="1"/>
  <c r="D99" i="27"/>
  <c r="E99" i="27"/>
  <c r="F99" i="27"/>
  <c r="G99" i="27"/>
  <c r="H99" i="27"/>
  <c r="I99" i="27"/>
  <c r="J99" i="27"/>
  <c r="K99" i="27"/>
  <c r="L99" i="27"/>
  <c r="M99" i="27"/>
  <c r="N99" i="27"/>
  <c r="O99" i="27"/>
  <c r="P99" i="27"/>
  <c r="Q99" i="27"/>
  <c r="R99" i="27"/>
  <c r="S99" i="27"/>
  <c r="T99" i="27"/>
  <c r="U99" i="27"/>
  <c r="V99" i="27"/>
  <c r="W99" i="27"/>
  <c r="X99" i="27"/>
  <c r="Y99" i="27"/>
  <c r="C100" i="27"/>
  <c r="D100" i="27"/>
  <c r="AB100" i="27" s="1"/>
  <c r="E100" i="27"/>
  <c r="F100" i="27"/>
  <c r="G100" i="27"/>
  <c r="H100" i="27"/>
  <c r="I100" i="27"/>
  <c r="J100" i="27"/>
  <c r="K100" i="27"/>
  <c r="L100" i="27"/>
  <c r="M100" i="27"/>
  <c r="N100" i="27"/>
  <c r="O100" i="27"/>
  <c r="P100" i="27"/>
  <c r="Q100" i="27"/>
  <c r="R100" i="27"/>
  <c r="S100" i="27"/>
  <c r="T100" i="27"/>
  <c r="U100" i="27"/>
  <c r="V100" i="27"/>
  <c r="W100" i="27"/>
  <c r="X100" i="27"/>
  <c r="Y100" i="27"/>
  <c r="C103" i="27"/>
  <c r="D103" i="27"/>
  <c r="E103" i="27"/>
  <c r="Z103" i="27" s="1"/>
  <c r="F103" i="27"/>
  <c r="G103" i="27"/>
  <c r="H103" i="27"/>
  <c r="I103" i="27"/>
  <c r="J103" i="27"/>
  <c r="K103" i="27"/>
  <c r="L103" i="27"/>
  <c r="M103" i="27"/>
  <c r="N103" i="27"/>
  <c r="O103" i="27"/>
  <c r="P103" i="27"/>
  <c r="Q103" i="27"/>
  <c r="R103" i="27"/>
  <c r="S103" i="27"/>
  <c r="T103" i="27"/>
  <c r="U103" i="27"/>
  <c r="V103" i="27"/>
  <c r="W103" i="27"/>
  <c r="X103" i="27"/>
  <c r="Y103" i="27"/>
  <c r="C104" i="27"/>
  <c r="AA104" i="27" s="1"/>
  <c r="D104" i="27"/>
  <c r="E104" i="27"/>
  <c r="F104" i="27"/>
  <c r="G104" i="27"/>
  <c r="H104" i="27"/>
  <c r="I104" i="27"/>
  <c r="J104" i="27"/>
  <c r="K104" i="27"/>
  <c r="L104" i="27"/>
  <c r="M104" i="27"/>
  <c r="N104" i="27"/>
  <c r="O104" i="27"/>
  <c r="P104" i="27"/>
  <c r="Q104" i="27"/>
  <c r="R104" i="27"/>
  <c r="S104" i="27"/>
  <c r="T104" i="27"/>
  <c r="U104" i="27"/>
  <c r="V104" i="27"/>
  <c r="W104" i="27"/>
  <c r="X104" i="27"/>
  <c r="Y104" i="27"/>
  <c r="C105" i="27"/>
  <c r="D105" i="27"/>
  <c r="E105" i="27"/>
  <c r="F105" i="27"/>
  <c r="G105" i="27"/>
  <c r="H105" i="27"/>
  <c r="I105" i="27"/>
  <c r="J105" i="27"/>
  <c r="K105" i="27"/>
  <c r="L105" i="27"/>
  <c r="M105" i="27"/>
  <c r="N105" i="27"/>
  <c r="O105" i="27"/>
  <c r="P105" i="27"/>
  <c r="Q105" i="27"/>
  <c r="R105" i="27"/>
  <c r="S105" i="27"/>
  <c r="T105" i="27"/>
  <c r="U105" i="27"/>
  <c r="V105" i="27"/>
  <c r="W105" i="27"/>
  <c r="X105" i="27"/>
  <c r="Y105" i="27"/>
  <c r="C108" i="27"/>
  <c r="D108" i="27"/>
  <c r="E108" i="27"/>
  <c r="F108" i="27"/>
  <c r="G108" i="27"/>
  <c r="H108" i="27"/>
  <c r="I108" i="27"/>
  <c r="J108" i="27"/>
  <c r="K108" i="27"/>
  <c r="L108" i="27"/>
  <c r="M108" i="27"/>
  <c r="N108" i="27"/>
  <c r="O108" i="27"/>
  <c r="P108" i="27"/>
  <c r="Q108" i="27"/>
  <c r="R108" i="27"/>
  <c r="S108" i="27"/>
  <c r="T108" i="27"/>
  <c r="U108" i="27"/>
  <c r="V108" i="27"/>
  <c r="W108" i="27"/>
  <c r="X108" i="27"/>
  <c r="Y108" i="27"/>
  <c r="C109" i="27"/>
  <c r="AA109" i="27" s="1"/>
  <c r="D109" i="27"/>
  <c r="E109" i="27"/>
  <c r="F109" i="27"/>
  <c r="G109" i="27"/>
  <c r="H109" i="27"/>
  <c r="I109" i="27"/>
  <c r="J109" i="27"/>
  <c r="K109" i="27"/>
  <c r="L109" i="27"/>
  <c r="M109" i="27"/>
  <c r="N109" i="27"/>
  <c r="O109" i="27"/>
  <c r="P109" i="27"/>
  <c r="Q109" i="27"/>
  <c r="R109" i="27"/>
  <c r="S109" i="27"/>
  <c r="T109" i="27"/>
  <c r="U109" i="27"/>
  <c r="V109" i="27"/>
  <c r="W109" i="27"/>
  <c r="X109" i="27"/>
  <c r="Y109" i="27"/>
  <c r="C110" i="27"/>
  <c r="AB110" i="27" s="1"/>
  <c r="D110" i="27"/>
  <c r="E110" i="27"/>
  <c r="F110" i="27"/>
  <c r="G110" i="27"/>
  <c r="H110" i="27"/>
  <c r="I110" i="27"/>
  <c r="J110" i="27"/>
  <c r="K110" i="27"/>
  <c r="L110" i="27"/>
  <c r="M110" i="27"/>
  <c r="N110" i="27"/>
  <c r="O110" i="27"/>
  <c r="P110" i="27"/>
  <c r="Q110" i="27"/>
  <c r="R110" i="27"/>
  <c r="S110" i="27"/>
  <c r="T110" i="27"/>
  <c r="U110" i="27"/>
  <c r="V110" i="27"/>
  <c r="W110" i="27"/>
  <c r="X110" i="27"/>
  <c r="Y110" i="27"/>
  <c r="C113" i="27"/>
  <c r="D113" i="27"/>
  <c r="E113" i="27"/>
  <c r="F113" i="27"/>
  <c r="Z113" i="27" s="1"/>
  <c r="G113" i="27"/>
  <c r="H113" i="27"/>
  <c r="I113" i="27"/>
  <c r="J113" i="27"/>
  <c r="K113" i="27"/>
  <c r="L113" i="27"/>
  <c r="M113" i="27"/>
  <c r="N113" i="27"/>
  <c r="O113" i="27"/>
  <c r="P113" i="27"/>
  <c r="Q113" i="27"/>
  <c r="R113" i="27"/>
  <c r="S113" i="27"/>
  <c r="T113" i="27"/>
  <c r="U113" i="27"/>
  <c r="V113" i="27"/>
  <c r="W113" i="27"/>
  <c r="X113" i="27"/>
  <c r="Y113" i="27"/>
  <c r="C114" i="27"/>
  <c r="AA114" i="27" s="1"/>
  <c r="D114" i="27"/>
  <c r="E114" i="27"/>
  <c r="F114" i="27"/>
  <c r="G114" i="27"/>
  <c r="H114" i="27"/>
  <c r="I114" i="27"/>
  <c r="J114" i="27"/>
  <c r="K114" i="27"/>
  <c r="L114" i="27"/>
  <c r="M114" i="27"/>
  <c r="N114" i="27"/>
  <c r="O114" i="27"/>
  <c r="P114" i="27"/>
  <c r="Q114" i="27"/>
  <c r="R114" i="27"/>
  <c r="S114" i="27"/>
  <c r="T114" i="27"/>
  <c r="U114" i="27"/>
  <c r="V114" i="27"/>
  <c r="W114" i="27"/>
  <c r="X114" i="27"/>
  <c r="Y114" i="27"/>
  <c r="C115" i="27"/>
  <c r="D115" i="27"/>
  <c r="E115" i="27"/>
  <c r="F115" i="27"/>
  <c r="G115" i="27"/>
  <c r="H115" i="27"/>
  <c r="I115" i="27"/>
  <c r="J115" i="27"/>
  <c r="K115" i="27"/>
  <c r="L115" i="27"/>
  <c r="M115" i="27"/>
  <c r="N115" i="27"/>
  <c r="O115" i="27"/>
  <c r="P115" i="27"/>
  <c r="Q115" i="27"/>
  <c r="R115" i="27"/>
  <c r="S115" i="27"/>
  <c r="T115" i="27"/>
  <c r="U115" i="27"/>
  <c r="V115" i="27"/>
  <c r="W115" i="27"/>
  <c r="X115" i="27"/>
  <c r="Y115" i="27"/>
  <c r="C118" i="27"/>
  <c r="D118" i="27"/>
  <c r="E118" i="27"/>
  <c r="F118" i="27"/>
  <c r="G118" i="27"/>
  <c r="H118" i="27"/>
  <c r="I118" i="27"/>
  <c r="J118" i="27"/>
  <c r="K118" i="27"/>
  <c r="L118" i="27"/>
  <c r="M118" i="27"/>
  <c r="N118" i="27"/>
  <c r="O118" i="27"/>
  <c r="P118" i="27"/>
  <c r="Q118" i="27"/>
  <c r="R118" i="27"/>
  <c r="S118" i="27"/>
  <c r="T118" i="27"/>
  <c r="U118" i="27"/>
  <c r="V118" i="27"/>
  <c r="W118" i="27"/>
  <c r="X118" i="27"/>
  <c r="Y118" i="27"/>
  <c r="C119" i="27"/>
  <c r="AA119" i="27" s="1"/>
  <c r="D119" i="27"/>
  <c r="E119" i="27"/>
  <c r="F119" i="27"/>
  <c r="G119" i="27"/>
  <c r="H119" i="27"/>
  <c r="I119" i="27"/>
  <c r="J119" i="27"/>
  <c r="K119" i="27"/>
  <c r="L119" i="27"/>
  <c r="M119" i="27"/>
  <c r="N119" i="27"/>
  <c r="O119" i="27"/>
  <c r="P119" i="27"/>
  <c r="Q119" i="27"/>
  <c r="R119" i="27"/>
  <c r="S119" i="27"/>
  <c r="T119" i="27"/>
  <c r="U119" i="27"/>
  <c r="V119" i="27"/>
  <c r="W119" i="27"/>
  <c r="X119" i="27"/>
  <c r="Y119" i="27"/>
  <c r="C120" i="27"/>
  <c r="D120" i="27"/>
  <c r="AB120" i="27" s="1"/>
  <c r="E120" i="27"/>
  <c r="F120" i="27"/>
  <c r="G120" i="27"/>
  <c r="H120" i="27"/>
  <c r="I120" i="27"/>
  <c r="J120" i="27"/>
  <c r="K120" i="27"/>
  <c r="L120" i="27"/>
  <c r="M120" i="27"/>
  <c r="N120" i="27"/>
  <c r="O120" i="27"/>
  <c r="P120" i="27"/>
  <c r="Q120" i="27"/>
  <c r="R120" i="27"/>
  <c r="S120" i="27"/>
  <c r="T120" i="27"/>
  <c r="U120" i="27"/>
  <c r="V120" i="27"/>
  <c r="W120" i="27"/>
  <c r="X120" i="27"/>
  <c r="Y120" i="27"/>
  <c r="C123" i="27"/>
  <c r="D123" i="27"/>
  <c r="E123" i="27"/>
  <c r="F123" i="27"/>
  <c r="Z123" i="27" s="1"/>
  <c r="G123" i="27"/>
  <c r="H123" i="27"/>
  <c r="I123" i="27"/>
  <c r="J123" i="27"/>
  <c r="K123" i="27"/>
  <c r="L123" i="27"/>
  <c r="M123" i="27"/>
  <c r="N123" i="27"/>
  <c r="O123" i="27"/>
  <c r="P123" i="27"/>
  <c r="Q123" i="27"/>
  <c r="R123" i="27"/>
  <c r="S123" i="27"/>
  <c r="T123" i="27"/>
  <c r="U123" i="27"/>
  <c r="V123" i="27"/>
  <c r="W123" i="27"/>
  <c r="X123" i="27"/>
  <c r="Y123" i="27"/>
  <c r="C124" i="27"/>
  <c r="AA124" i="27" s="1"/>
  <c r="D124" i="27"/>
  <c r="E124" i="27"/>
  <c r="F124" i="27"/>
  <c r="G124" i="27"/>
  <c r="H124" i="27"/>
  <c r="I124" i="27"/>
  <c r="J124" i="27"/>
  <c r="K124" i="27"/>
  <c r="L124" i="27"/>
  <c r="M124" i="27"/>
  <c r="N124" i="27"/>
  <c r="O124" i="27"/>
  <c r="P124" i="27"/>
  <c r="Q124" i="27"/>
  <c r="R124" i="27"/>
  <c r="S124" i="27"/>
  <c r="T124" i="27"/>
  <c r="U124" i="27"/>
  <c r="V124" i="27"/>
  <c r="W124" i="27"/>
  <c r="X124" i="27"/>
  <c r="Y124" i="27"/>
  <c r="C125" i="27"/>
  <c r="D125" i="27"/>
  <c r="E125" i="27"/>
  <c r="F125" i="27"/>
  <c r="G125" i="27"/>
  <c r="H125" i="27"/>
  <c r="I125" i="27"/>
  <c r="J125" i="27"/>
  <c r="K125" i="27"/>
  <c r="L125" i="27"/>
  <c r="M125" i="27"/>
  <c r="N125" i="27"/>
  <c r="O125" i="27"/>
  <c r="P125" i="27"/>
  <c r="Q125" i="27"/>
  <c r="R125" i="27"/>
  <c r="S125" i="27"/>
  <c r="T125" i="27"/>
  <c r="U125" i="27"/>
  <c r="V125" i="27"/>
  <c r="W125" i="27"/>
  <c r="X125" i="27"/>
  <c r="Y125" i="27"/>
  <c r="C128" i="27"/>
  <c r="D128" i="27"/>
  <c r="E128" i="27"/>
  <c r="F128" i="27"/>
  <c r="G128" i="27"/>
  <c r="H128" i="27"/>
  <c r="I128" i="27"/>
  <c r="J128" i="27"/>
  <c r="K128" i="27"/>
  <c r="L128" i="27"/>
  <c r="M128" i="27"/>
  <c r="N128" i="27"/>
  <c r="O128" i="27"/>
  <c r="P128" i="27"/>
  <c r="Q128" i="27"/>
  <c r="R128" i="27"/>
  <c r="S128" i="27"/>
  <c r="T128" i="27"/>
  <c r="U128" i="27"/>
  <c r="V128" i="27"/>
  <c r="W128" i="27"/>
  <c r="X128" i="27"/>
  <c r="Y128" i="27"/>
  <c r="C129" i="27"/>
  <c r="AA129" i="27" s="1"/>
  <c r="D129" i="27"/>
  <c r="E129" i="27"/>
  <c r="F129" i="27"/>
  <c r="G129" i="27"/>
  <c r="H129" i="27"/>
  <c r="I129" i="27"/>
  <c r="J129" i="27"/>
  <c r="K129" i="27"/>
  <c r="L129" i="27"/>
  <c r="M129" i="27"/>
  <c r="N129" i="27"/>
  <c r="O129" i="27"/>
  <c r="P129" i="27"/>
  <c r="Q129" i="27"/>
  <c r="R129" i="27"/>
  <c r="S129" i="27"/>
  <c r="T129" i="27"/>
  <c r="U129" i="27"/>
  <c r="V129" i="27"/>
  <c r="W129" i="27"/>
  <c r="X129" i="27"/>
  <c r="Y129" i="27"/>
  <c r="C130" i="27"/>
  <c r="D130" i="27"/>
  <c r="AB130" i="27" s="1"/>
  <c r="E130" i="27"/>
  <c r="F130" i="27"/>
  <c r="G130" i="27"/>
  <c r="H130" i="27"/>
  <c r="I130" i="27"/>
  <c r="J130" i="27"/>
  <c r="K130" i="27"/>
  <c r="L130" i="27"/>
  <c r="M130" i="27"/>
  <c r="N130" i="27"/>
  <c r="O130" i="27"/>
  <c r="P130" i="27"/>
  <c r="Q130" i="27"/>
  <c r="R130" i="27"/>
  <c r="S130" i="27"/>
  <c r="T130" i="27"/>
  <c r="U130" i="27"/>
  <c r="V130" i="27"/>
  <c r="W130" i="27"/>
  <c r="X130" i="27"/>
  <c r="Y130" i="27"/>
  <c r="C133" i="27"/>
  <c r="D133" i="27"/>
  <c r="E133" i="27"/>
  <c r="Z133" i="27" s="1"/>
  <c r="F133" i="27"/>
  <c r="G133" i="27"/>
  <c r="H133" i="27"/>
  <c r="I133" i="27"/>
  <c r="J133" i="27"/>
  <c r="K133" i="27"/>
  <c r="L133" i="27"/>
  <c r="M133" i="27"/>
  <c r="N133" i="27"/>
  <c r="O133" i="27"/>
  <c r="P133" i="27"/>
  <c r="Q133" i="27"/>
  <c r="R133" i="27"/>
  <c r="S133" i="27"/>
  <c r="T133" i="27"/>
  <c r="U133" i="27"/>
  <c r="V133" i="27"/>
  <c r="W133" i="27"/>
  <c r="X133" i="27"/>
  <c r="Y133" i="27"/>
  <c r="C134" i="27"/>
  <c r="AA134" i="27" s="1"/>
  <c r="D134" i="27"/>
  <c r="E134" i="27"/>
  <c r="F134" i="27"/>
  <c r="G134" i="27"/>
  <c r="H134" i="27"/>
  <c r="I134" i="27"/>
  <c r="J134" i="27"/>
  <c r="K134" i="27"/>
  <c r="L134" i="27"/>
  <c r="M134" i="27"/>
  <c r="N134" i="27"/>
  <c r="O134" i="27"/>
  <c r="P134" i="27"/>
  <c r="Q134" i="27"/>
  <c r="R134" i="27"/>
  <c r="S134" i="27"/>
  <c r="T134" i="27"/>
  <c r="U134" i="27"/>
  <c r="V134" i="27"/>
  <c r="W134" i="27"/>
  <c r="X134" i="27"/>
  <c r="Y134" i="27"/>
  <c r="C135" i="27"/>
  <c r="D135" i="27"/>
  <c r="E135" i="27"/>
  <c r="F135" i="27"/>
  <c r="G135" i="27"/>
  <c r="H135" i="27"/>
  <c r="I135" i="27"/>
  <c r="J135" i="27"/>
  <c r="K135" i="27"/>
  <c r="L135" i="27"/>
  <c r="M135" i="27"/>
  <c r="N135" i="27"/>
  <c r="O135" i="27"/>
  <c r="P135" i="27"/>
  <c r="Q135" i="27"/>
  <c r="R135" i="27"/>
  <c r="S135" i="27"/>
  <c r="T135" i="27"/>
  <c r="U135" i="27"/>
  <c r="V135" i="27"/>
  <c r="W135" i="27"/>
  <c r="X135" i="27"/>
  <c r="Y135" i="27"/>
  <c r="C138" i="27"/>
  <c r="D138" i="27"/>
  <c r="E138" i="27"/>
  <c r="F138" i="27"/>
  <c r="G138" i="27"/>
  <c r="H138" i="27"/>
  <c r="I138" i="27"/>
  <c r="J138" i="27"/>
  <c r="K138" i="27"/>
  <c r="L138" i="27"/>
  <c r="M138" i="27"/>
  <c r="N138" i="27"/>
  <c r="O138" i="27"/>
  <c r="P138" i="27"/>
  <c r="Q138" i="27"/>
  <c r="R138" i="27"/>
  <c r="S138" i="27"/>
  <c r="T138" i="27"/>
  <c r="U138" i="27"/>
  <c r="V138" i="27"/>
  <c r="W138" i="27"/>
  <c r="X138" i="27"/>
  <c r="Y138" i="27"/>
  <c r="C139" i="27"/>
  <c r="AA139" i="27" s="1"/>
  <c r="D139" i="27"/>
  <c r="E139" i="27"/>
  <c r="F139" i="27"/>
  <c r="G139" i="27"/>
  <c r="H139" i="27"/>
  <c r="I139" i="27"/>
  <c r="J139" i="27"/>
  <c r="K139" i="27"/>
  <c r="L139" i="27"/>
  <c r="M139" i="27"/>
  <c r="N139" i="27"/>
  <c r="O139" i="27"/>
  <c r="P139" i="27"/>
  <c r="Q139" i="27"/>
  <c r="R139" i="27"/>
  <c r="S139" i="27"/>
  <c r="T139" i="27"/>
  <c r="U139" i="27"/>
  <c r="V139" i="27"/>
  <c r="W139" i="27"/>
  <c r="X139" i="27"/>
  <c r="Y139" i="27"/>
  <c r="C140" i="27"/>
  <c r="D140" i="27"/>
  <c r="AB140" i="27" s="1"/>
  <c r="E140" i="27"/>
  <c r="F140" i="27"/>
  <c r="G140" i="27"/>
  <c r="H140" i="27"/>
  <c r="I140" i="27"/>
  <c r="J140" i="27"/>
  <c r="K140" i="27"/>
  <c r="L140" i="27"/>
  <c r="M140" i="27"/>
  <c r="N140" i="27"/>
  <c r="O140" i="27"/>
  <c r="P140" i="27"/>
  <c r="Q140" i="27"/>
  <c r="R140" i="27"/>
  <c r="S140" i="27"/>
  <c r="T140" i="27"/>
  <c r="U140" i="27"/>
  <c r="V140" i="27"/>
  <c r="W140" i="27"/>
  <c r="X140" i="27"/>
  <c r="Y140" i="27"/>
  <c r="C143" i="27"/>
  <c r="D143" i="27"/>
  <c r="E143" i="27"/>
  <c r="F143" i="27"/>
  <c r="Z143" i="27" s="1"/>
  <c r="G143" i="27"/>
  <c r="H143" i="27"/>
  <c r="I143" i="27"/>
  <c r="J143" i="27"/>
  <c r="K143" i="27"/>
  <c r="L143" i="27"/>
  <c r="M143" i="27"/>
  <c r="N143" i="27"/>
  <c r="O143" i="27"/>
  <c r="P143" i="27"/>
  <c r="Q143" i="27"/>
  <c r="R143" i="27"/>
  <c r="S143" i="27"/>
  <c r="T143" i="27"/>
  <c r="U143" i="27"/>
  <c r="V143" i="27"/>
  <c r="W143" i="27"/>
  <c r="X143" i="27"/>
  <c r="Y143" i="27"/>
  <c r="C144" i="27"/>
  <c r="AA144" i="27" s="1"/>
  <c r="D144" i="27"/>
  <c r="E144" i="27"/>
  <c r="F144" i="27"/>
  <c r="G144" i="27"/>
  <c r="H144" i="27"/>
  <c r="I144" i="27"/>
  <c r="J144" i="27"/>
  <c r="K144" i="27"/>
  <c r="L144" i="27"/>
  <c r="M144" i="27"/>
  <c r="N144" i="27"/>
  <c r="O144" i="27"/>
  <c r="P144" i="27"/>
  <c r="Q144" i="27"/>
  <c r="R144" i="27"/>
  <c r="S144" i="27"/>
  <c r="T144" i="27"/>
  <c r="U144" i="27"/>
  <c r="V144" i="27"/>
  <c r="W144" i="27"/>
  <c r="X144" i="27"/>
  <c r="Y144" i="27"/>
  <c r="C145" i="27"/>
  <c r="D145" i="27"/>
  <c r="E145" i="27"/>
  <c r="F145" i="27"/>
  <c r="G145" i="27"/>
  <c r="H145" i="27"/>
  <c r="I145" i="27"/>
  <c r="J145" i="27"/>
  <c r="K145" i="27"/>
  <c r="L145" i="27"/>
  <c r="M145" i="27"/>
  <c r="N145" i="27"/>
  <c r="O145" i="27"/>
  <c r="P145" i="27"/>
  <c r="Q145" i="27"/>
  <c r="R145" i="27"/>
  <c r="S145" i="27"/>
  <c r="T145" i="27"/>
  <c r="U145" i="27"/>
  <c r="V145" i="27"/>
  <c r="W145" i="27"/>
  <c r="X145" i="27"/>
  <c r="Y145" i="27"/>
  <c r="C148" i="27"/>
  <c r="Z148" i="27" s="1"/>
  <c r="D148" i="27"/>
  <c r="E148" i="27"/>
  <c r="F148" i="27"/>
  <c r="G148" i="27"/>
  <c r="H148" i="27"/>
  <c r="I148" i="27"/>
  <c r="J148" i="27"/>
  <c r="K148" i="27"/>
  <c r="L148" i="27"/>
  <c r="M148" i="27"/>
  <c r="N148" i="27"/>
  <c r="O148" i="27"/>
  <c r="P148" i="27"/>
  <c r="Q148" i="27"/>
  <c r="R148" i="27"/>
  <c r="S148" i="27"/>
  <c r="T148" i="27"/>
  <c r="U148" i="27"/>
  <c r="V148" i="27"/>
  <c r="W148" i="27"/>
  <c r="X148" i="27"/>
  <c r="Y148" i="27"/>
  <c r="C149" i="27"/>
  <c r="D149" i="27"/>
  <c r="E149" i="27"/>
  <c r="F149" i="27"/>
  <c r="G149" i="27"/>
  <c r="H149" i="27"/>
  <c r="I149" i="27"/>
  <c r="J149" i="27"/>
  <c r="K149" i="27"/>
  <c r="L149" i="27"/>
  <c r="M149" i="27"/>
  <c r="N149" i="27"/>
  <c r="O149" i="27"/>
  <c r="P149" i="27"/>
  <c r="Q149" i="27"/>
  <c r="R149" i="27"/>
  <c r="S149" i="27"/>
  <c r="T149" i="27"/>
  <c r="U149" i="27"/>
  <c r="V149" i="27"/>
  <c r="W149" i="27"/>
  <c r="X149" i="27"/>
  <c r="Y149" i="27"/>
  <c r="C150" i="27"/>
  <c r="D150" i="27"/>
  <c r="E150" i="27"/>
  <c r="F150" i="27"/>
  <c r="G150" i="27"/>
  <c r="H150" i="27"/>
  <c r="I150" i="27"/>
  <c r="J150" i="27"/>
  <c r="K150" i="27"/>
  <c r="L150" i="27"/>
  <c r="M150" i="27"/>
  <c r="N150" i="27"/>
  <c r="O150" i="27"/>
  <c r="P150" i="27"/>
  <c r="Q150" i="27"/>
  <c r="R150" i="27"/>
  <c r="S150" i="27"/>
  <c r="T150" i="27"/>
  <c r="U150" i="27"/>
  <c r="V150" i="27"/>
  <c r="W150" i="27"/>
  <c r="X150" i="27"/>
  <c r="Y150" i="27"/>
  <c r="C153" i="27"/>
  <c r="D153" i="27"/>
  <c r="E153" i="27"/>
  <c r="Z153" i="27" s="1"/>
  <c r="F153" i="27"/>
  <c r="G153" i="27"/>
  <c r="H153" i="27"/>
  <c r="I153" i="27"/>
  <c r="J153" i="27"/>
  <c r="K153" i="27"/>
  <c r="L153" i="27"/>
  <c r="M153" i="27"/>
  <c r="N153" i="27"/>
  <c r="O153" i="27"/>
  <c r="P153" i="27"/>
  <c r="Q153" i="27"/>
  <c r="R153" i="27"/>
  <c r="S153" i="27"/>
  <c r="T153" i="27"/>
  <c r="U153" i="27"/>
  <c r="V153" i="27"/>
  <c r="W153" i="27"/>
  <c r="X153" i="27"/>
  <c r="Y153" i="27"/>
  <c r="C154" i="27"/>
  <c r="D154" i="27"/>
  <c r="E154" i="27"/>
  <c r="F154" i="27"/>
  <c r="G154" i="27"/>
  <c r="H154" i="27"/>
  <c r="I154" i="27"/>
  <c r="J154" i="27"/>
  <c r="K154" i="27"/>
  <c r="L154" i="27"/>
  <c r="M154" i="27"/>
  <c r="N154" i="27"/>
  <c r="O154" i="27"/>
  <c r="P154" i="27"/>
  <c r="Q154" i="27"/>
  <c r="R154" i="27"/>
  <c r="S154" i="27"/>
  <c r="T154" i="27"/>
  <c r="U154" i="27"/>
  <c r="V154" i="27"/>
  <c r="W154" i="27"/>
  <c r="X154" i="27"/>
  <c r="Y154" i="27"/>
  <c r="C155" i="27"/>
  <c r="D155" i="27"/>
  <c r="AB155" i="27" s="1"/>
  <c r="E155" i="27"/>
  <c r="F155" i="27"/>
  <c r="G155" i="27"/>
  <c r="H155" i="27"/>
  <c r="I155" i="27"/>
  <c r="J155" i="27"/>
  <c r="K155" i="27"/>
  <c r="L155" i="27"/>
  <c r="M155" i="27"/>
  <c r="N155" i="27"/>
  <c r="O155" i="27"/>
  <c r="P155" i="27"/>
  <c r="Q155" i="27"/>
  <c r="R155" i="27"/>
  <c r="S155" i="27"/>
  <c r="T155" i="27"/>
  <c r="U155" i="27"/>
  <c r="V155" i="27"/>
  <c r="W155" i="27"/>
  <c r="X155" i="27"/>
  <c r="Y155" i="27"/>
  <c r="B155" i="27"/>
  <c r="B154" i="27"/>
  <c r="B153" i="27"/>
  <c r="B150" i="27"/>
  <c r="B149" i="27"/>
  <c r="B148" i="27"/>
  <c r="B145" i="27"/>
  <c r="B144" i="27"/>
  <c r="B143" i="27"/>
  <c r="B140" i="27"/>
  <c r="B139" i="27"/>
  <c r="B138" i="27"/>
  <c r="B135" i="27"/>
  <c r="B134" i="27"/>
  <c r="B133" i="27"/>
  <c r="B130" i="27"/>
  <c r="B129" i="27"/>
  <c r="B128" i="27"/>
  <c r="B125" i="27"/>
  <c r="B124" i="27"/>
  <c r="B123" i="27"/>
  <c r="B120" i="27"/>
  <c r="B119" i="27"/>
  <c r="B118" i="27"/>
  <c r="B115" i="27"/>
  <c r="B114" i="27"/>
  <c r="B113" i="27"/>
  <c r="B110" i="27"/>
  <c r="B109" i="27"/>
  <c r="B108" i="27"/>
  <c r="B105" i="27"/>
  <c r="B104" i="27"/>
  <c r="B103" i="27"/>
  <c r="B100" i="27"/>
  <c r="B99" i="27"/>
  <c r="B98" i="27"/>
  <c r="B95" i="27"/>
  <c r="B94" i="27"/>
  <c r="B93" i="27"/>
  <c r="B90" i="27"/>
  <c r="B89" i="27"/>
  <c r="B88" i="27"/>
  <c r="B85" i="27"/>
  <c r="B84" i="27"/>
  <c r="B83" i="27"/>
  <c r="B80" i="27"/>
  <c r="B79" i="27"/>
  <c r="B78" i="27"/>
  <c r="B75" i="27"/>
  <c r="B74" i="27"/>
  <c r="B73" i="27"/>
  <c r="Z73" i="27" s="1"/>
  <c r="B70" i="27"/>
  <c r="B69" i="27"/>
  <c r="B68" i="27"/>
  <c r="B65" i="27"/>
  <c r="B64" i="27"/>
  <c r="B63" i="27"/>
  <c r="B60" i="27"/>
  <c r="B59" i="27"/>
  <c r="B58" i="27"/>
  <c r="Z58" i="27" s="1"/>
  <c r="B55" i="27"/>
  <c r="B54" i="27"/>
  <c r="B53" i="27"/>
  <c r="Z53" i="27" s="1"/>
  <c r="B50" i="27"/>
  <c r="B49" i="27"/>
  <c r="B48" i="27"/>
  <c r="Z48" i="27" s="1"/>
  <c r="B45" i="27"/>
  <c r="B44" i="27"/>
  <c r="B43" i="27"/>
  <c r="AA154" i="27"/>
  <c r="AB150" i="27"/>
  <c r="AA149" i="27"/>
  <c r="AB145" i="27"/>
  <c r="Z138" i="27"/>
  <c r="AB135" i="27"/>
  <c r="Z128" i="27"/>
  <c r="AB125" i="27"/>
  <c r="Z118" i="27"/>
  <c r="AB115" i="27"/>
  <c r="Z108" i="27"/>
  <c r="AB105" i="27"/>
  <c r="Z98" i="27"/>
  <c r="AB95" i="27"/>
  <c r="Z88" i="27"/>
  <c r="AA69" i="27"/>
  <c r="AA54" i="27"/>
  <c r="AA49" i="27"/>
  <c r="Z43" i="27"/>
  <c r="Z33" i="27"/>
  <c r="AB30" i="27"/>
  <c r="Z23" i="27"/>
  <c r="AB20" i="27"/>
  <c r="AA19" i="27"/>
  <c r="AA14" i="27"/>
  <c r="AB16" i="27"/>
  <c r="B40" i="27"/>
  <c r="B39" i="27"/>
  <c r="B38" i="27"/>
  <c r="B35" i="27"/>
  <c r="B34" i="27"/>
  <c r="B33" i="27"/>
  <c r="B30" i="27"/>
  <c r="B29" i="27"/>
  <c r="B28" i="27"/>
  <c r="B25" i="27"/>
  <c r="B24" i="27"/>
  <c r="B23" i="27"/>
  <c r="B15" i="27"/>
  <c r="B14" i="27"/>
  <c r="B13" i="27"/>
  <c r="D8" i="27"/>
  <c r="E8" i="27"/>
  <c r="F8" i="27"/>
  <c r="Z8" i="27" s="1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D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D10" i="27"/>
  <c r="E10" i="27"/>
  <c r="F10" i="27"/>
  <c r="AB10" i="27" s="1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C8" i="27"/>
  <c r="C9" i="27"/>
  <c r="C10" i="27"/>
  <c r="B10" i="27"/>
  <c r="B9" i="27"/>
  <c r="B8" i="27"/>
  <c r="Y152" i="27"/>
  <c r="X152" i="27"/>
  <c r="W152" i="27"/>
  <c r="V152" i="27"/>
  <c r="U152" i="27"/>
  <c r="T152" i="27"/>
  <c r="S152" i="27"/>
  <c r="R152" i="27"/>
  <c r="Q152" i="27"/>
  <c r="P152" i="27"/>
  <c r="O152" i="27"/>
  <c r="N152" i="27"/>
  <c r="M152" i="27"/>
  <c r="L152" i="27"/>
  <c r="K152" i="27"/>
  <c r="J152" i="27"/>
  <c r="I152" i="27"/>
  <c r="H152" i="27"/>
  <c r="G152" i="27"/>
  <c r="F152" i="27"/>
  <c r="E152" i="27"/>
  <c r="D152" i="27"/>
  <c r="C152" i="27"/>
  <c r="B152" i="27"/>
  <c r="AC152" i="27" s="1"/>
  <c r="AB151" i="27"/>
  <c r="Y147" i="27"/>
  <c r="X147" i="27"/>
  <c r="W147" i="27"/>
  <c r="V147" i="27"/>
  <c r="U147" i="27"/>
  <c r="T147" i="27"/>
  <c r="S147" i="27"/>
  <c r="R147" i="27"/>
  <c r="Q147" i="27"/>
  <c r="P147" i="27"/>
  <c r="O147" i="27"/>
  <c r="N147" i="27"/>
  <c r="M147" i="27"/>
  <c r="L147" i="27"/>
  <c r="K147" i="27"/>
  <c r="J147" i="27"/>
  <c r="I147" i="27"/>
  <c r="H147" i="27"/>
  <c r="G147" i="27"/>
  <c r="F147" i="27"/>
  <c r="E147" i="27"/>
  <c r="D147" i="27"/>
  <c r="C147" i="27"/>
  <c r="B147" i="27"/>
  <c r="AB146" i="27"/>
  <c r="Y142" i="27"/>
  <c r="X142" i="27"/>
  <c r="W142" i="27"/>
  <c r="V142" i="27"/>
  <c r="U142" i="27"/>
  <c r="T142" i="27"/>
  <c r="S142" i="27"/>
  <c r="R142" i="27"/>
  <c r="Q142" i="27"/>
  <c r="P142" i="27"/>
  <c r="O142" i="27"/>
  <c r="N142" i="27"/>
  <c r="M142" i="27"/>
  <c r="L142" i="27"/>
  <c r="K142" i="27"/>
  <c r="J142" i="27"/>
  <c r="I142" i="27"/>
  <c r="H142" i="27"/>
  <c r="G142" i="27"/>
  <c r="F142" i="27"/>
  <c r="E142" i="27"/>
  <c r="D142" i="27"/>
  <c r="C142" i="27"/>
  <c r="B142" i="27"/>
  <c r="AB141" i="27"/>
  <c r="Y137" i="27"/>
  <c r="X137" i="27"/>
  <c r="W137" i="27"/>
  <c r="V137" i="27"/>
  <c r="U137" i="27"/>
  <c r="T137" i="27"/>
  <c r="S137" i="27"/>
  <c r="R137" i="27"/>
  <c r="Q137" i="27"/>
  <c r="P137" i="27"/>
  <c r="O137" i="27"/>
  <c r="N137" i="27"/>
  <c r="M137" i="27"/>
  <c r="L137" i="27"/>
  <c r="K137" i="27"/>
  <c r="J137" i="27"/>
  <c r="I137" i="27"/>
  <c r="H137" i="27"/>
  <c r="G137" i="27"/>
  <c r="F137" i="27"/>
  <c r="E137" i="27"/>
  <c r="D137" i="27"/>
  <c r="C137" i="27"/>
  <c r="B137" i="27"/>
  <c r="AB136" i="27"/>
  <c r="Y132" i="27"/>
  <c r="X132" i="27"/>
  <c r="W132" i="27"/>
  <c r="V132" i="27"/>
  <c r="U132" i="27"/>
  <c r="T132" i="27"/>
  <c r="S132" i="27"/>
  <c r="R132" i="27"/>
  <c r="Q132" i="27"/>
  <c r="P132" i="27"/>
  <c r="O132" i="27"/>
  <c r="N132" i="27"/>
  <c r="M132" i="27"/>
  <c r="L132" i="27"/>
  <c r="K132" i="27"/>
  <c r="J132" i="27"/>
  <c r="I132" i="27"/>
  <c r="H132" i="27"/>
  <c r="G132" i="27"/>
  <c r="F132" i="27"/>
  <c r="E132" i="27"/>
  <c r="D132" i="27"/>
  <c r="C132" i="27"/>
  <c r="B132" i="27"/>
  <c r="AC132" i="27" s="1"/>
  <c r="AB131" i="27"/>
  <c r="Y127" i="27"/>
  <c r="X127" i="27"/>
  <c r="W127" i="27"/>
  <c r="V127" i="27"/>
  <c r="U127" i="27"/>
  <c r="T127" i="27"/>
  <c r="S127" i="27"/>
  <c r="R127" i="27"/>
  <c r="Q127" i="27"/>
  <c r="P127" i="27"/>
  <c r="O127" i="27"/>
  <c r="N127" i="27"/>
  <c r="M127" i="27"/>
  <c r="L127" i="27"/>
  <c r="K127" i="27"/>
  <c r="J127" i="27"/>
  <c r="I127" i="27"/>
  <c r="H127" i="27"/>
  <c r="G127" i="27"/>
  <c r="F127" i="27"/>
  <c r="E127" i="27"/>
  <c r="D127" i="27"/>
  <c r="C127" i="27"/>
  <c r="B127" i="27"/>
  <c r="AB126" i="27"/>
  <c r="Y122" i="27"/>
  <c r="X122" i="27"/>
  <c r="W122" i="27"/>
  <c r="V122" i="27"/>
  <c r="U122" i="27"/>
  <c r="T122" i="27"/>
  <c r="S122" i="27"/>
  <c r="R122" i="27"/>
  <c r="Q122" i="27"/>
  <c r="P122" i="27"/>
  <c r="O122" i="27"/>
  <c r="N122" i="27"/>
  <c r="M122" i="27"/>
  <c r="L122" i="27"/>
  <c r="K122" i="27"/>
  <c r="J122" i="27"/>
  <c r="I122" i="27"/>
  <c r="H122" i="27"/>
  <c r="G122" i="27"/>
  <c r="F122" i="27"/>
  <c r="E122" i="27"/>
  <c r="D122" i="27"/>
  <c r="C122" i="27"/>
  <c r="B122" i="27"/>
  <c r="AB121" i="27"/>
  <c r="Y117" i="27"/>
  <c r="X117" i="27"/>
  <c r="W117" i="27"/>
  <c r="V117" i="27"/>
  <c r="U117" i="27"/>
  <c r="T117" i="27"/>
  <c r="S117" i="27"/>
  <c r="R117" i="27"/>
  <c r="Q117" i="27"/>
  <c r="P117" i="27"/>
  <c r="O117" i="27"/>
  <c r="N117" i="27"/>
  <c r="M117" i="27"/>
  <c r="L117" i="27"/>
  <c r="K117" i="27"/>
  <c r="J117" i="27"/>
  <c r="I117" i="27"/>
  <c r="H117" i="27"/>
  <c r="G117" i="27"/>
  <c r="F117" i="27"/>
  <c r="E117" i="27"/>
  <c r="D117" i="27"/>
  <c r="C117" i="27"/>
  <c r="B117" i="27"/>
  <c r="AB116" i="27"/>
  <c r="Y112" i="27"/>
  <c r="X112" i="27"/>
  <c r="W112" i="27"/>
  <c r="V112" i="27"/>
  <c r="U112" i="27"/>
  <c r="T112" i="27"/>
  <c r="S112" i="27"/>
  <c r="R112" i="27"/>
  <c r="Q112" i="27"/>
  <c r="P112" i="27"/>
  <c r="O112" i="27"/>
  <c r="N112" i="27"/>
  <c r="M112" i="27"/>
  <c r="L112" i="27"/>
  <c r="K112" i="27"/>
  <c r="J112" i="27"/>
  <c r="I112" i="27"/>
  <c r="H112" i="27"/>
  <c r="G112" i="27"/>
  <c r="F112" i="27"/>
  <c r="E112" i="27"/>
  <c r="D112" i="27"/>
  <c r="C112" i="27"/>
  <c r="B112" i="27"/>
  <c r="AC112" i="27" s="1"/>
  <c r="AB111" i="27"/>
  <c r="Y107" i="27"/>
  <c r="X107" i="27"/>
  <c r="W107" i="27"/>
  <c r="V107" i="27"/>
  <c r="U107" i="27"/>
  <c r="T107" i="27"/>
  <c r="S107" i="27"/>
  <c r="R107" i="27"/>
  <c r="Q107" i="27"/>
  <c r="P107" i="27"/>
  <c r="O107" i="27"/>
  <c r="N107" i="27"/>
  <c r="M107" i="27"/>
  <c r="L107" i="27"/>
  <c r="K107" i="27"/>
  <c r="J107" i="27"/>
  <c r="I107" i="27"/>
  <c r="H107" i="27"/>
  <c r="G107" i="27"/>
  <c r="F107" i="27"/>
  <c r="E107" i="27"/>
  <c r="D107" i="27"/>
  <c r="C107" i="27"/>
  <c r="B107" i="27"/>
  <c r="AB106" i="27"/>
  <c r="Y102" i="27"/>
  <c r="X102" i="27"/>
  <c r="W102" i="27"/>
  <c r="V102" i="27"/>
  <c r="U102" i="27"/>
  <c r="T102" i="27"/>
  <c r="S102" i="27"/>
  <c r="R102" i="27"/>
  <c r="Q102" i="27"/>
  <c r="P102" i="27"/>
  <c r="O102" i="27"/>
  <c r="N102" i="27"/>
  <c r="M102" i="27"/>
  <c r="L102" i="27"/>
  <c r="K102" i="27"/>
  <c r="J102" i="27"/>
  <c r="I102" i="27"/>
  <c r="H102" i="27"/>
  <c r="G102" i="27"/>
  <c r="F102" i="27"/>
  <c r="E102" i="27"/>
  <c r="D102" i="27"/>
  <c r="C102" i="27"/>
  <c r="B102" i="27"/>
  <c r="AB101" i="27"/>
  <c r="Y97" i="27"/>
  <c r="X97" i="27"/>
  <c r="W97" i="27"/>
  <c r="V97" i="27"/>
  <c r="U97" i="27"/>
  <c r="T97" i="27"/>
  <c r="S97" i="27"/>
  <c r="R97" i="27"/>
  <c r="Q97" i="27"/>
  <c r="P97" i="27"/>
  <c r="O97" i="27"/>
  <c r="N97" i="27"/>
  <c r="M97" i="27"/>
  <c r="L97" i="27"/>
  <c r="K97" i="27"/>
  <c r="J97" i="27"/>
  <c r="I97" i="27"/>
  <c r="H97" i="27"/>
  <c r="G97" i="27"/>
  <c r="F97" i="27"/>
  <c r="E97" i="27"/>
  <c r="D97" i="27"/>
  <c r="C97" i="27"/>
  <c r="B97" i="27"/>
  <c r="AB96" i="27"/>
  <c r="Y92" i="27"/>
  <c r="X92" i="27"/>
  <c r="W92" i="27"/>
  <c r="V92" i="27"/>
  <c r="U92" i="27"/>
  <c r="T92" i="27"/>
  <c r="S92" i="27"/>
  <c r="R92" i="27"/>
  <c r="Q92" i="27"/>
  <c r="P92" i="27"/>
  <c r="O92" i="27"/>
  <c r="N92" i="27"/>
  <c r="M92" i="27"/>
  <c r="L92" i="27"/>
  <c r="K92" i="27"/>
  <c r="J92" i="27"/>
  <c r="I92" i="27"/>
  <c r="H92" i="27"/>
  <c r="G92" i="27"/>
  <c r="F92" i="27"/>
  <c r="E92" i="27"/>
  <c r="D92" i="27"/>
  <c r="C92" i="27"/>
  <c r="B92" i="27"/>
  <c r="AC92" i="27" s="1"/>
  <c r="AB91" i="27"/>
  <c r="Y87" i="27"/>
  <c r="X87" i="27"/>
  <c r="W87" i="27"/>
  <c r="V87" i="27"/>
  <c r="U87" i="27"/>
  <c r="T87" i="27"/>
  <c r="S87" i="27"/>
  <c r="R87" i="27"/>
  <c r="Q87" i="27"/>
  <c r="P87" i="27"/>
  <c r="O87" i="27"/>
  <c r="N87" i="27"/>
  <c r="M87" i="27"/>
  <c r="L87" i="27"/>
  <c r="K87" i="27"/>
  <c r="J87" i="27"/>
  <c r="I87" i="27"/>
  <c r="H87" i="27"/>
  <c r="G87" i="27"/>
  <c r="F87" i="27"/>
  <c r="E87" i="27"/>
  <c r="D87" i="27"/>
  <c r="C87" i="27"/>
  <c r="B87" i="27"/>
  <c r="AB86" i="27"/>
  <c r="Y82" i="27"/>
  <c r="X82" i="27"/>
  <c r="W82" i="27"/>
  <c r="V82" i="27"/>
  <c r="U82" i="27"/>
  <c r="T82" i="27"/>
  <c r="S82" i="27"/>
  <c r="R82" i="27"/>
  <c r="Q82" i="27"/>
  <c r="P82" i="27"/>
  <c r="O82" i="27"/>
  <c r="N82" i="27"/>
  <c r="M82" i="27"/>
  <c r="L82" i="27"/>
  <c r="K82" i="27"/>
  <c r="J82" i="27"/>
  <c r="I82" i="27"/>
  <c r="H82" i="27"/>
  <c r="G82" i="27"/>
  <c r="F82" i="27"/>
  <c r="E82" i="27"/>
  <c r="D82" i="27"/>
  <c r="C82" i="27"/>
  <c r="B82" i="27"/>
  <c r="AB81" i="27"/>
  <c r="Y77" i="27"/>
  <c r="X77" i="27"/>
  <c r="W77" i="27"/>
  <c r="V77" i="27"/>
  <c r="U77" i="27"/>
  <c r="T77" i="27"/>
  <c r="S77" i="27"/>
  <c r="R77" i="27"/>
  <c r="Q77" i="27"/>
  <c r="P77" i="27"/>
  <c r="O77" i="27"/>
  <c r="N77" i="27"/>
  <c r="M77" i="27"/>
  <c r="L77" i="27"/>
  <c r="K77" i="27"/>
  <c r="J77" i="27"/>
  <c r="I77" i="27"/>
  <c r="H77" i="27"/>
  <c r="G77" i="27"/>
  <c r="F77" i="27"/>
  <c r="E77" i="27"/>
  <c r="D77" i="27"/>
  <c r="C77" i="27"/>
  <c r="B77" i="27"/>
  <c r="AB76" i="27"/>
  <c r="Y72" i="27"/>
  <c r="X72" i="27"/>
  <c r="W72" i="27"/>
  <c r="V72" i="27"/>
  <c r="U72" i="27"/>
  <c r="T72" i="27"/>
  <c r="S72" i="27"/>
  <c r="R72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E72" i="27"/>
  <c r="D72" i="27"/>
  <c r="C72" i="27"/>
  <c r="B72" i="27"/>
  <c r="AC72" i="27" s="1"/>
  <c r="AB71" i="27"/>
  <c r="Y67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AB66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B61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B56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C52" i="27" s="1"/>
  <c r="AB51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B46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B41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B36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C32" i="27" s="1"/>
  <c r="AB31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B26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B21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B19" i="27" s="1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B11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C7" i="27" s="1"/>
  <c r="AB6" i="27"/>
  <c r="Z74" i="28" l="1"/>
  <c r="AA74" i="28"/>
  <c r="Y22" i="28"/>
  <c r="M74" i="28"/>
  <c r="M84" i="28" s="1"/>
  <c r="M85" i="28" s="1"/>
  <c r="U74" i="28"/>
  <c r="R74" i="28"/>
  <c r="R84" i="28" s="1"/>
  <c r="R85" i="28" s="1"/>
  <c r="Q74" i="28"/>
  <c r="Q80" i="28" s="1"/>
  <c r="I74" i="28"/>
  <c r="I84" i="28" s="1"/>
  <c r="I85" i="28" s="1"/>
  <c r="E74" i="28"/>
  <c r="E85" i="28" s="1"/>
  <c r="V74" i="28"/>
  <c r="V80" i="28" s="1"/>
  <c r="N80" i="28"/>
  <c r="N84" i="28"/>
  <c r="N85" i="28" s="1"/>
  <c r="E80" i="28"/>
  <c r="Y84" i="28"/>
  <c r="Y85" i="28" s="1"/>
  <c r="Y80" i="28"/>
  <c r="U84" i="28"/>
  <c r="U85" i="28" s="1"/>
  <c r="U80" i="28"/>
  <c r="Z80" i="28"/>
  <c r="Z84" i="28"/>
  <c r="Z85" i="28" s="1"/>
  <c r="R80" i="28"/>
  <c r="R76" i="28"/>
  <c r="G79" i="28"/>
  <c r="O79" i="28"/>
  <c r="L79" i="28"/>
  <c r="X74" i="28"/>
  <c r="X76" i="28" s="1"/>
  <c r="P74" i="28"/>
  <c r="P76" i="28" s="1"/>
  <c r="P83" i="28" s="1"/>
  <c r="T79" i="28"/>
  <c r="N22" i="28"/>
  <c r="M22" i="28"/>
  <c r="U43" i="28"/>
  <c r="K74" i="28"/>
  <c r="K76" i="28" s="1"/>
  <c r="AA8" i="28"/>
  <c r="J79" i="28"/>
  <c r="H74" i="28"/>
  <c r="H76" i="28" s="1"/>
  <c r="Z43" i="28"/>
  <c r="W74" i="28"/>
  <c r="W76" i="28" s="1"/>
  <c r="W78" i="28" s="1"/>
  <c r="U79" i="28"/>
  <c r="U76" i="28"/>
  <c r="U83" i="28" s="1"/>
  <c r="I22" i="28"/>
  <c r="L74" i="28"/>
  <c r="L76" i="28" s="1"/>
  <c r="E22" i="28"/>
  <c r="Z79" i="28"/>
  <c r="Z76" i="28"/>
  <c r="Z78" i="28" s="1"/>
  <c r="P8" i="28"/>
  <c r="P88" i="28"/>
  <c r="AD75" i="28"/>
  <c r="AD83" i="28"/>
  <c r="AD85" i="28" s="1"/>
  <c r="D79" i="28"/>
  <c r="AD74" i="28"/>
  <c r="AD77" i="28" s="1"/>
  <c r="AD73" i="28"/>
  <c r="M79" i="28"/>
  <c r="V79" i="28"/>
  <c r="V76" i="28"/>
  <c r="V78" i="28" s="1"/>
  <c r="K8" i="28"/>
  <c r="AA76" i="28"/>
  <c r="AA78" i="28" s="1"/>
  <c r="AA79" i="28"/>
  <c r="H8" i="28"/>
  <c r="N79" i="28"/>
  <c r="N76" i="28"/>
  <c r="N78" i="28" s="1"/>
  <c r="G74" i="28"/>
  <c r="G76" i="28" s="1"/>
  <c r="W8" i="28"/>
  <c r="J74" i="28"/>
  <c r="O74" i="28"/>
  <c r="O76" i="28" s="1"/>
  <c r="L8" i="28"/>
  <c r="F79" i="28"/>
  <c r="F76" i="28"/>
  <c r="F83" i="28" s="1"/>
  <c r="S74" i="28"/>
  <c r="S76" i="28" s="1"/>
  <c r="P79" i="28"/>
  <c r="T74" i="28"/>
  <c r="T76" i="28" s="1"/>
  <c r="X79" i="28"/>
  <c r="AA84" i="28"/>
  <c r="AA85" i="28" s="1"/>
  <c r="AA80" i="28"/>
  <c r="F80" i="28"/>
  <c r="F84" i="28"/>
  <c r="F85" i="28" s="1"/>
  <c r="S79" i="28"/>
  <c r="Y79" i="28"/>
  <c r="Y76" i="28"/>
  <c r="Y78" i="28" s="1"/>
  <c r="K79" i="28"/>
  <c r="H79" i="28"/>
  <c r="W79" i="28"/>
  <c r="I79" i="28"/>
  <c r="D74" i="28"/>
  <c r="AB45" i="27"/>
  <c r="B20" i="27"/>
  <c r="B18" i="27"/>
  <c r="AA9" i="27"/>
  <c r="AC17" i="27"/>
  <c r="AC37" i="27"/>
  <c r="AC57" i="27"/>
  <c r="AC77" i="27"/>
  <c r="AC97" i="27"/>
  <c r="AC117" i="27"/>
  <c r="AC137" i="27"/>
  <c r="AC12" i="27"/>
  <c r="AC22" i="27"/>
  <c r="AC42" i="27"/>
  <c r="AC62" i="27"/>
  <c r="AC82" i="27"/>
  <c r="AC102" i="27"/>
  <c r="AC122" i="27"/>
  <c r="AC142" i="27"/>
  <c r="AC27" i="27"/>
  <c r="AC47" i="27"/>
  <c r="AC67" i="27"/>
  <c r="AC87" i="27"/>
  <c r="AC107" i="27"/>
  <c r="AC127" i="27"/>
  <c r="AC147" i="27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B61" i="26"/>
  <c r="AB59" i="26"/>
  <c r="AB57" i="26"/>
  <c r="AB55" i="26"/>
  <c r="AB53" i="26"/>
  <c r="AB51" i="26"/>
  <c r="AB49" i="26"/>
  <c r="AB47" i="26"/>
  <c r="AB45" i="26"/>
  <c r="AB43" i="26"/>
  <c r="AB41" i="26"/>
  <c r="AB39" i="26"/>
  <c r="AB37" i="26"/>
  <c r="AB35" i="26"/>
  <c r="AB33" i="26"/>
  <c r="AB31" i="26"/>
  <c r="AB29" i="26"/>
  <c r="AB27" i="26"/>
  <c r="AB25" i="26"/>
  <c r="AB23" i="26"/>
  <c r="AB21" i="26"/>
  <c r="AB19" i="26"/>
  <c r="AB17" i="26"/>
  <c r="AB15" i="26"/>
  <c r="AB13" i="26"/>
  <c r="AB11" i="26"/>
  <c r="AB9" i="26"/>
  <c r="AB7" i="26"/>
  <c r="AB5" i="26"/>
  <c r="E4" i="26"/>
  <c r="F4" i="26"/>
  <c r="G4" i="26"/>
  <c r="H4" i="26"/>
  <c r="I4" i="26"/>
  <c r="J4" i="26"/>
  <c r="K4" i="26"/>
  <c r="L4" i="26"/>
  <c r="M4" i="26"/>
  <c r="N4" i="26"/>
  <c r="O4" i="26"/>
  <c r="P4" i="26"/>
  <c r="Q4" i="26"/>
  <c r="R4" i="26"/>
  <c r="S4" i="26"/>
  <c r="T4" i="26"/>
  <c r="U4" i="26"/>
  <c r="V4" i="26"/>
  <c r="W4" i="26"/>
  <c r="X4" i="26"/>
  <c r="C4" i="26"/>
  <c r="D4" i="26"/>
  <c r="B4" i="26"/>
  <c r="AC4" i="26" s="1"/>
  <c r="AB3" i="26"/>
  <c r="M76" i="28" l="1"/>
  <c r="M78" i="28" s="1"/>
  <c r="M80" i="28"/>
  <c r="V84" i="28"/>
  <c r="V85" i="28" s="1"/>
  <c r="V83" i="28"/>
  <c r="I80" i="28"/>
  <c r="E76" i="28"/>
  <c r="E83" i="28" s="1"/>
  <c r="Q76" i="28"/>
  <c r="Q78" i="28" s="1"/>
  <c r="I76" i="28"/>
  <c r="I78" i="28" s="1"/>
  <c r="Q84" i="28"/>
  <c r="Q85" i="28" s="1"/>
  <c r="Y83" i="28"/>
  <c r="F78" i="28"/>
  <c r="U78" i="28"/>
  <c r="T81" i="28"/>
  <c r="T78" i="28"/>
  <c r="T83" i="28"/>
  <c r="O81" i="28"/>
  <c r="O83" i="28"/>
  <c r="O78" i="28"/>
  <c r="D85" i="28"/>
  <c r="D80" i="28"/>
  <c r="P89" i="28"/>
  <c r="H81" i="28"/>
  <c r="K81" i="28"/>
  <c r="S81" i="28"/>
  <c r="X81" i="28"/>
  <c r="L81" i="28"/>
  <c r="G81" i="28"/>
  <c r="X78" i="28"/>
  <c r="J80" i="28"/>
  <c r="J84" i="28"/>
  <c r="J85" i="28" s="1"/>
  <c r="P92" i="28"/>
  <c r="D76" i="28"/>
  <c r="H83" i="28"/>
  <c r="X83" i="28"/>
  <c r="S84" i="28"/>
  <c r="S85" i="28" s="1"/>
  <c r="S80" i="28"/>
  <c r="V81" i="28"/>
  <c r="M81" i="28"/>
  <c r="AD76" i="28"/>
  <c r="J76" i="28"/>
  <c r="G83" i="28"/>
  <c r="E78" i="28"/>
  <c r="W81" i="28"/>
  <c r="O80" i="28"/>
  <c r="O84" i="28"/>
  <c r="O85" i="28" s="1"/>
  <c r="N81" i="28"/>
  <c r="AA81" i="28"/>
  <c r="Z81" i="28"/>
  <c r="X84" i="28"/>
  <c r="X85" i="28" s="1"/>
  <c r="X80" i="28"/>
  <c r="W83" i="28"/>
  <c r="H78" i="28"/>
  <c r="K78" i="28"/>
  <c r="Y81" i="28"/>
  <c r="S78" i="28"/>
  <c r="T84" i="28"/>
  <c r="T85" i="28" s="1"/>
  <c r="T80" i="28"/>
  <c r="P81" i="28"/>
  <c r="L84" i="28"/>
  <c r="L85" i="28" s="1"/>
  <c r="L80" i="28"/>
  <c r="H84" i="28"/>
  <c r="H85" i="28" s="1"/>
  <c r="H80" i="28"/>
  <c r="L78" i="28"/>
  <c r="G78" i="28"/>
  <c r="R81" i="28"/>
  <c r="R83" i="28"/>
  <c r="R78" i="28"/>
  <c r="K83" i="28"/>
  <c r="S83" i="28"/>
  <c r="P78" i="28"/>
  <c r="F81" i="28"/>
  <c r="G84" i="28"/>
  <c r="G85" i="28" s="1"/>
  <c r="G80" i="28"/>
  <c r="N83" i="28"/>
  <c r="AA83" i="28"/>
  <c r="Z83" i="28"/>
  <c r="U81" i="28"/>
  <c r="W84" i="28"/>
  <c r="W85" i="28" s="1"/>
  <c r="W80" i="28"/>
  <c r="K84" i="28"/>
  <c r="K85" i="28" s="1"/>
  <c r="K80" i="28"/>
  <c r="P84" i="28"/>
  <c r="P85" i="28" s="1"/>
  <c r="P80" i="28"/>
  <c r="L83" i="28"/>
  <c r="AC6" i="26"/>
  <c r="AC8" i="26"/>
  <c r="AC10" i="26"/>
  <c r="AC12" i="26"/>
  <c r="AC14" i="26"/>
  <c r="AC16" i="26"/>
  <c r="AC18" i="26"/>
  <c r="AC20" i="26"/>
  <c r="AC22" i="26"/>
  <c r="AC24" i="26"/>
  <c r="AC26" i="26"/>
  <c r="AC28" i="26"/>
  <c r="AC30" i="26"/>
  <c r="AC32" i="26"/>
  <c r="AC34" i="26"/>
  <c r="AC36" i="26"/>
  <c r="AC38" i="26"/>
  <c r="AC40" i="26"/>
  <c r="AC42" i="26"/>
  <c r="AC44" i="26"/>
  <c r="AC46" i="26"/>
  <c r="AC48" i="26"/>
  <c r="AC50" i="26"/>
  <c r="AC52" i="26"/>
  <c r="AC54" i="26"/>
  <c r="AC56" i="26"/>
  <c r="AC58" i="26"/>
  <c r="AC60" i="26"/>
  <c r="AC62" i="26"/>
  <c r="AB35" i="24"/>
  <c r="AA35" i="24"/>
  <c r="Z35" i="24"/>
  <c r="AB34" i="24"/>
  <c r="AA34" i="24"/>
  <c r="Z34" i="24"/>
  <c r="AB33" i="24"/>
  <c r="AA33" i="24"/>
  <c r="Z33" i="24"/>
  <c r="AB32" i="24"/>
  <c r="AA32" i="24"/>
  <c r="Z32" i="24"/>
  <c r="AB31" i="24"/>
  <c r="AA31" i="24"/>
  <c r="Z31" i="24"/>
  <c r="AB30" i="24"/>
  <c r="AA30" i="24"/>
  <c r="Z30" i="24"/>
  <c r="AB29" i="24"/>
  <c r="AA29" i="24"/>
  <c r="Z29" i="24"/>
  <c r="AB28" i="24"/>
  <c r="AA28" i="24"/>
  <c r="Z28" i="24"/>
  <c r="AB27" i="24"/>
  <c r="AA27" i="24"/>
  <c r="Z27" i="24"/>
  <c r="AB26" i="24"/>
  <c r="AA26" i="24"/>
  <c r="Z26" i="24"/>
  <c r="AB25" i="24"/>
  <c r="AA25" i="24"/>
  <c r="Z25" i="24"/>
  <c r="AB24" i="24"/>
  <c r="AA24" i="24"/>
  <c r="Z24" i="24"/>
  <c r="AB23" i="24"/>
  <c r="AA23" i="24"/>
  <c r="Z23" i="24"/>
  <c r="AB22" i="24"/>
  <c r="AA22" i="24"/>
  <c r="Z22" i="24"/>
  <c r="AB21" i="24"/>
  <c r="AA21" i="24"/>
  <c r="Z21" i="24"/>
  <c r="AB20" i="24"/>
  <c r="AA20" i="24"/>
  <c r="Z20" i="24"/>
  <c r="AB19" i="24"/>
  <c r="AA19" i="24"/>
  <c r="Z19" i="24"/>
  <c r="AB18" i="24"/>
  <c r="AA18" i="24"/>
  <c r="Z18" i="24"/>
  <c r="AB17" i="24"/>
  <c r="AA17" i="24"/>
  <c r="Z17" i="24"/>
  <c r="AB16" i="24"/>
  <c r="AA16" i="24"/>
  <c r="Z16" i="24"/>
  <c r="AB15" i="24"/>
  <c r="AA15" i="24"/>
  <c r="Z15" i="24"/>
  <c r="AB14" i="24"/>
  <c r="AA14" i="24"/>
  <c r="Z14" i="24"/>
  <c r="AB13" i="24"/>
  <c r="AA13" i="24"/>
  <c r="Z13" i="24"/>
  <c r="AB12" i="24"/>
  <c r="AA12" i="24"/>
  <c r="Z12" i="24"/>
  <c r="AB11" i="24"/>
  <c r="AA11" i="24"/>
  <c r="Z11" i="24"/>
  <c r="AB10" i="24"/>
  <c r="AA10" i="24"/>
  <c r="Z10" i="24"/>
  <c r="AB9" i="24"/>
  <c r="AA9" i="24"/>
  <c r="Z9" i="24"/>
  <c r="AB8" i="24"/>
  <c r="AA8" i="24"/>
  <c r="Z8" i="24"/>
  <c r="AB7" i="24"/>
  <c r="AA7" i="24"/>
  <c r="Z7" i="24"/>
  <c r="AB6" i="24"/>
  <c r="AA6" i="24"/>
  <c r="Z6" i="24"/>
  <c r="Z20" i="22"/>
  <c r="AA20" i="22"/>
  <c r="AB20" i="22"/>
  <c r="Z21" i="22"/>
  <c r="AA21" i="22"/>
  <c r="AB21" i="22"/>
  <c r="Z22" i="22"/>
  <c r="AA22" i="22"/>
  <c r="AB22" i="22"/>
  <c r="Z23" i="22"/>
  <c r="AA23" i="22"/>
  <c r="AB23" i="22"/>
  <c r="Z24" i="22"/>
  <c r="AA24" i="22"/>
  <c r="AB24" i="22"/>
  <c r="Z25" i="22"/>
  <c r="AA25" i="22"/>
  <c r="AB25" i="22"/>
  <c r="Z26" i="22"/>
  <c r="AA26" i="22"/>
  <c r="AB26" i="22"/>
  <c r="Z27" i="22"/>
  <c r="AA27" i="22"/>
  <c r="AB27" i="22"/>
  <c r="Z28" i="22"/>
  <c r="AA28" i="22"/>
  <c r="AB28" i="22"/>
  <c r="Z29" i="22"/>
  <c r="AA29" i="22"/>
  <c r="AB29" i="22"/>
  <c r="Z30" i="22"/>
  <c r="AA30" i="22"/>
  <c r="AB30" i="22"/>
  <c r="Z31" i="22"/>
  <c r="AA31" i="22"/>
  <c r="AB31" i="22"/>
  <c r="Z32" i="22"/>
  <c r="AA32" i="22"/>
  <c r="AB32" i="22"/>
  <c r="Z33" i="22"/>
  <c r="AA33" i="22"/>
  <c r="AB33" i="22"/>
  <c r="Z34" i="22"/>
  <c r="AA34" i="22"/>
  <c r="AB34" i="22"/>
  <c r="Z35" i="22"/>
  <c r="AA35" i="22"/>
  <c r="AB35" i="22"/>
  <c r="Z7" i="22"/>
  <c r="AA7" i="22"/>
  <c r="AB7" i="22"/>
  <c r="Z8" i="22"/>
  <c r="AA8" i="22"/>
  <c r="AB8" i="22"/>
  <c r="Z9" i="22"/>
  <c r="AA9" i="22"/>
  <c r="AB9" i="22"/>
  <c r="Z10" i="22"/>
  <c r="AA10" i="22"/>
  <c r="AB10" i="22"/>
  <c r="Z11" i="22"/>
  <c r="AA11" i="22"/>
  <c r="AB11" i="22"/>
  <c r="Z12" i="22"/>
  <c r="AA12" i="22"/>
  <c r="AB12" i="22"/>
  <c r="Z13" i="22"/>
  <c r="AA13" i="22"/>
  <c r="AB13" i="22"/>
  <c r="Z14" i="22"/>
  <c r="AA14" i="22"/>
  <c r="AB14" i="22"/>
  <c r="Z15" i="22"/>
  <c r="AA15" i="22"/>
  <c r="AB15" i="22"/>
  <c r="Z16" i="22"/>
  <c r="AA16" i="22"/>
  <c r="AB16" i="22"/>
  <c r="Z17" i="22"/>
  <c r="AA17" i="22"/>
  <c r="AB17" i="22"/>
  <c r="Z18" i="22"/>
  <c r="AA18" i="22"/>
  <c r="AB18" i="22"/>
  <c r="Z19" i="22"/>
  <c r="AA19" i="22"/>
  <c r="AB19" i="22"/>
  <c r="AB6" i="22"/>
  <c r="AA6" i="22"/>
  <c r="Z6" i="22"/>
  <c r="M83" i="28" l="1"/>
  <c r="E81" i="28"/>
  <c r="Q81" i="28"/>
  <c r="Q83" i="28"/>
  <c r="I81" i="28"/>
  <c r="I83" i="28"/>
  <c r="D81" i="28"/>
  <c r="P90" i="28"/>
  <c r="D78" i="28"/>
  <c r="D83" i="28"/>
  <c r="J81" i="28"/>
  <c r="J78" i="28"/>
  <c r="J83" i="28"/>
  <c r="P93" i="28"/>
  <c r="B67" i="1"/>
  <c r="P68" i="1" s="1"/>
  <c r="B60" i="1"/>
  <c r="Y61" i="1" s="1"/>
  <c r="B53" i="1"/>
  <c r="X54" i="1" s="1"/>
  <c r="B46" i="1"/>
  <c r="AA47" i="1" s="1"/>
  <c r="B39" i="1"/>
  <c r="Y40" i="1" s="1"/>
  <c r="B32" i="1"/>
  <c r="X33" i="1" s="1"/>
  <c r="B25" i="1"/>
  <c r="Y26" i="1" s="1"/>
  <c r="B18" i="1"/>
  <c r="AA19" i="1" s="1"/>
  <c r="B11" i="1"/>
  <c r="Z12" i="1" s="1"/>
  <c r="B4" i="1"/>
  <c r="J5" i="1" s="1"/>
  <c r="I54" i="1"/>
  <c r="S47" i="1"/>
  <c r="AA40" i="1"/>
  <c r="P91" i="28" l="1"/>
  <c r="P94" i="28"/>
  <c r="H12" i="1"/>
  <c r="W26" i="1"/>
  <c r="J12" i="1"/>
  <c r="W40" i="1"/>
  <c r="G26" i="1"/>
  <c r="R12" i="1"/>
  <c r="Y12" i="1"/>
  <c r="G40" i="1"/>
  <c r="P12" i="1"/>
  <c r="W12" i="1"/>
  <c r="K40" i="1"/>
  <c r="D19" i="1"/>
  <c r="K47" i="1"/>
  <c r="L19" i="1"/>
  <c r="O47" i="1"/>
  <c r="V12" i="1"/>
  <c r="N12" i="1"/>
  <c r="F12" i="1"/>
  <c r="I33" i="1"/>
  <c r="O40" i="1"/>
  <c r="F61" i="1"/>
  <c r="O5" i="1"/>
  <c r="T12" i="1"/>
  <c r="L12" i="1"/>
  <c r="AA12" i="1"/>
  <c r="Y33" i="1"/>
  <c r="S40" i="1"/>
  <c r="J61" i="1"/>
  <c r="T19" i="1"/>
  <c r="Q33" i="1"/>
  <c r="G47" i="1"/>
  <c r="W47" i="1"/>
  <c r="L68" i="1"/>
  <c r="U12" i="1"/>
  <c r="Q12" i="1"/>
  <c r="M12" i="1"/>
  <c r="I12" i="1"/>
  <c r="E12" i="1"/>
  <c r="X12" i="1"/>
  <c r="Z26" i="1"/>
  <c r="F40" i="1"/>
  <c r="N40" i="1"/>
  <c r="V40" i="1"/>
  <c r="H68" i="1"/>
  <c r="D12" i="1"/>
  <c r="S12" i="1"/>
  <c r="O12" i="1"/>
  <c r="K12" i="1"/>
  <c r="G12" i="1"/>
  <c r="J26" i="1"/>
  <c r="J40" i="1"/>
  <c r="R40" i="1"/>
  <c r="Z40" i="1"/>
  <c r="G19" i="1"/>
  <c r="W19" i="1"/>
  <c r="D47" i="1"/>
  <c r="L47" i="1"/>
  <c r="P47" i="1"/>
  <c r="X47" i="1"/>
  <c r="Z19" i="1"/>
  <c r="H19" i="1"/>
  <c r="P19" i="1"/>
  <c r="X19" i="1"/>
  <c r="O26" i="1"/>
  <c r="E47" i="1"/>
  <c r="I47" i="1"/>
  <c r="M47" i="1"/>
  <c r="Q47" i="1"/>
  <c r="U47" i="1"/>
  <c r="Y47" i="1"/>
  <c r="O19" i="1"/>
  <c r="H47" i="1"/>
  <c r="T47" i="1"/>
  <c r="K19" i="1"/>
  <c r="S19" i="1"/>
  <c r="R26" i="1"/>
  <c r="F47" i="1"/>
  <c r="J47" i="1"/>
  <c r="N47" i="1"/>
  <c r="R47" i="1"/>
  <c r="V47" i="1"/>
  <c r="E54" i="1"/>
  <c r="G5" i="1"/>
  <c r="E33" i="1"/>
  <c r="M33" i="1"/>
  <c r="U33" i="1"/>
  <c r="D61" i="1"/>
  <c r="H61" i="1"/>
  <c r="L61" i="1"/>
  <c r="P61" i="1"/>
  <c r="T61" i="1"/>
  <c r="AA61" i="1"/>
  <c r="T68" i="1"/>
  <c r="N61" i="1"/>
  <c r="W5" i="1"/>
  <c r="V5" i="1"/>
  <c r="F5" i="1"/>
  <c r="F33" i="1"/>
  <c r="N33" i="1"/>
  <c r="V33" i="1"/>
  <c r="E61" i="1"/>
  <c r="I61" i="1"/>
  <c r="M61" i="1"/>
  <c r="Q61" i="1"/>
  <c r="U61" i="1"/>
  <c r="D68" i="1"/>
  <c r="X68" i="1"/>
  <c r="H5" i="1"/>
  <c r="R61" i="1"/>
  <c r="Z61" i="1"/>
  <c r="V61" i="1"/>
  <c r="N5" i="1"/>
  <c r="J33" i="1"/>
  <c r="R33" i="1"/>
  <c r="Z33" i="1"/>
  <c r="G61" i="1"/>
  <c r="K61" i="1"/>
  <c r="O61" i="1"/>
  <c r="S61" i="1"/>
  <c r="W61" i="1"/>
  <c r="AA68" i="1"/>
  <c r="X61" i="1"/>
  <c r="N54" i="1"/>
  <c r="V54" i="1"/>
  <c r="G54" i="1"/>
  <c r="K54" i="1"/>
  <c r="O54" i="1"/>
  <c r="S54" i="1"/>
  <c r="W54" i="1"/>
  <c r="AA54" i="1"/>
  <c r="M54" i="1"/>
  <c r="Q54" i="1"/>
  <c r="U54" i="1"/>
  <c r="Y54" i="1"/>
  <c r="F54" i="1"/>
  <c r="J54" i="1"/>
  <c r="R54" i="1"/>
  <c r="Z54" i="1"/>
  <c r="D54" i="1"/>
  <c r="H54" i="1"/>
  <c r="L54" i="1"/>
  <c r="P54" i="1"/>
  <c r="T54" i="1"/>
  <c r="Z47" i="1"/>
  <c r="D40" i="1"/>
  <c r="H40" i="1"/>
  <c r="L40" i="1"/>
  <c r="P40" i="1"/>
  <c r="T40" i="1"/>
  <c r="X40" i="1"/>
  <c r="E40" i="1"/>
  <c r="I40" i="1"/>
  <c r="M40" i="1"/>
  <c r="Q40" i="1"/>
  <c r="U40" i="1"/>
  <c r="K26" i="1"/>
  <c r="S26" i="1"/>
  <c r="AA26" i="1"/>
  <c r="F26" i="1"/>
  <c r="N26" i="1"/>
  <c r="V26" i="1"/>
  <c r="AA5" i="1"/>
  <c r="S5" i="1"/>
  <c r="K5" i="1"/>
  <c r="Z5" i="1"/>
  <c r="R5" i="1"/>
  <c r="Y5" i="1"/>
  <c r="U5" i="1"/>
  <c r="Q5" i="1"/>
  <c r="M5" i="1"/>
  <c r="I5" i="1"/>
  <c r="E5" i="1"/>
  <c r="D5" i="1"/>
  <c r="X5" i="1"/>
  <c r="T5" i="1"/>
  <c r="P5" i="1"/>
  <c r="L5" i="1"/>
  <c r="E19" i="1"/>
  <c r="I19" i="1"/>
  <c r="M19" i="1"/>
  <c r="Q19" i="1"/>
  <c r="U19" i="1"/>
  <c r="Y19" i="1"/>
  <c r="F19" i="1"/>
  <c r="J19" i="1"/>
  <c r="N19" i="1"/>
  <c r="R19" i="1"/>
  <c r="V19" i="1"/>
  <c r="D26" i="1"/>
  <c r="H26" i="1"/>
  <c r="L26" i="1"/>
  <c r="P26" i="1"/>
  <c r="T26" i="1"/>
  <c r="X26" i="1"/>
  <c r="E26" i="1"/>
  <c r="I26" i="1"/>
  <c r="M26" i="1"/>
  <c r="Q26" i="1"/>
  <c r="U26" i="1"/>
  <c r="G33" i="1"/>
  <c r="K33" i="1"/>
  <c r="O33" i="1"/>
  <c r="S33" i="1"/>
  <c r="W33" i="1"/>
  <c r="AA33" i="1"/>
  <c r="D33" i="1"/>
  <c r="H33" i="1"/>
  <c r="L33" i="1"/>
  <c r="P33" i="1"/>
  <c r="T33" i="1"/>
  <c r="E68" i="1"/>
  <c r="I68" i="1"/>
  <c r="M68" i="1"/>
  <c r="Q68" i="1"/>
  <c r="U68" i="1"/>
  <c r="Y68" i="1"/>
  <c r="F68" i="1"/>
  <c r="J68" i="1"/>
  <c r="N68" i="1"/>
  <c r="R68" i="1"/>
  <c r="V68" i="1"/>
  <c r="Z68" i="1"/>
  <c r="G68" i="1"/>
  <c r="K68" i="1"/>
  <c r="O68" i="1"/>
  <c r="S68" i="1"/>
  <c r="W68" i="1"/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E69" i="1" l="1"/>
  <c r="E70" i="1" s="1"/>
  <c r="F69" i="1"/>
  <c r="F70" i="1" s="1"/>
  <c r="G69" i="1"/>
  <c r="G70" i="1" s="1"/>
  <c r="H69" i="1"/>
  <c r="H70" i="1" s="1"/>
  <c r="I69" i="1"/>
  <c r="I70" i="1" s="1"/>
  <c r="J69" i="1"/>
  <c r="J70" i="1" s="1"/>
  <c r="K69" i="1"/>
  <c r="K70" i="1" s="1"/>
  <c r="L69" i="1"/>
  <c r="L70" i="1" s="1"/>
  <c r="M69" i="1"/>
  <c r="M70" i="1" s="1"/>
  <c r="N69" i="1"/>
  <c r="N70" i="1" s="1"/>
  <c r="O69" i="1"/>
  <c r="O70" i="1" s="1"/>
  <c r="P69" i="1"/>
  <c r="P70" i="1" s="1"/>
  <c r="Q69" i="1"/>
  <c r="Q70" i="1" s="1"/>
  <c r="R69" i="1"/>
  <c r="R70" i="1" s="1"/>
  <c r="S69" i="1"/>
  <c r="S70" i="1" s="1"/>
  <c r="T69" i="1"/>
  <c r="T70" i="1" s="1"/>
  <c r="U69" i="1"/>
  <c r="U70" i="1" s="1"/>
  <c r="V69" i="1"/>
  <c r="V70" i="1" s="1"/>
  <c r="W69" i="1"/>
  <c r="W70" i="1" s="1"/>
  <c r="X69" i="1"/>
  <c r="X70" i="1" s="1"/>
  <c r="Y69" i="1"/>
  <c r="Y70" i="1" s="1"/>
  <c r="Z69" i="1"/>
  <c r="Z70" i="1" s="1"/>
  <c r="AA69" i="1"/>
  <c r="AA70" i="1" s="1"/>
  <c r="D69" i="1"/>
  <c r="D70" i="1" s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D62" i="1"/>
  <c r="E55" i="1"/>
  <c r="E56" i="1" s="1"/>
  <c r="E57" i="1" s="1"/>
  <c r="F55" i="1"/>
  <c r="F56" i="1" s="1"/>
  <c r="F57" i="1" s="1"/>
  <c r="G55" i="1"/>
  <c r="G56" i="1" s="1"/>
  <c r="G57" i="1" s="1"/>
  <c r="H55" i="1"/>
  <c r="H56" i="1" s="1"/>
  <c r="H57" i="1" s="1"/>
  <c r="I55" i="1"/>
  <c r="I56" i="1" s="1"/>
  <c r="I57" i="1" s="1"/>
  <c r="J55" i="1"/>
  <c r="J56" i="1" s="1"/>
  <c r="J57" i="1" s="1"/>
  <c r="K55" i="1"/>
  <c r="K56" i="1" s="1"/>
  <c r="K57" i="1" s="1"/>
  <c r="L55" i="1"/>
  <c r="L56" i="1" s="1"/>
  <c r="L57" i="1" s="1"/>
  <c r="M55" i="1"/>
  <c r="M56" i="1" s="1"/>
  <c r="M57" i="1" s="1"/>
  <c r="N55" i="1"/>
  <c r="N56" i="1" s="1"/>
  <c r="N57" i="1" s="1"/>
  <c r="O55" i="1"/>
  <c r="O56" i="1" s="1"/>
  <c r="O57" i="1" s="1"/>
  <c r="P55" i="1"/>
  <c r="P56" i="1" s="1"/>
  <c r="P57" i="1" s="1"/>
  <c r="Q55" i="1"/>
  <c r="Q56" i="1" s="1"/>
  <c r="Q57" i="1" s="1"/>
  <c r="R55" i="1"/>
  <c r="R56" i="1" s="1"/>
  <c r="R57" i="1" s="1"/>
  <c r="S55" i="1"/>
  <c r="S56" i="1" s="1"/>
  <c r="S57" i="1" s="1"/>
  <c r="T55" i="1"/>
  <c r="T56" i="1" s="1"/>
  <c r="T57" i="1" s="1"/>
  <c r="U55" i="1"/>
  <c r="U56" i="1" s="1"/>
  <c r="U57" i="1" s="1"/>
  <c r="V55" i="1"/>
  <c r="V56" i="1" s="1"/>
  <c r="V57" i="1" s="1"/>
  <c r="W55" i="1"/>
  <c r="W56" i="1" s="1"/>
  <c r="W57" i="1" s="1"/>
  <c r="X55" i="1"/>
  <c r="X56" i="1" s="1"/>
  <c r="X57" i="1" s="1"/>
  <c r="Y55" i="1"/>
  <c r="Y56" i="1" s="1"/>
  <c r="Y57" i="1" s="1"/>
  <c r="Z55" i="1"/>
  <c r="Z56" i="1" s="1"/>
  <c r="Z57" i="1" s="1"/>
  <c r="AA55" i="1"/>
  <c r="AA56" i="1" s="1"/>
  <c r="AA57" i="1" s="1"/>
  <c r="D55" i="1"/>
  <c r="D56" i="1" s="1"/>
  <c r="D57" i="1" s="1"/>
  <c r="E49" i="1"/>
  <c r="E50" i="1" s="1"/>
  <c r="F49" i="1"/>
  <c r="F50" i="1" s="1"/>
  <c r="G49" i="1"/>
  <c r="G50" i="1" s="1"/>
  <c r="H49" i="1"/>
  <c r="H50" i="1" s="1"/>
  <c r="I49" i="1"/>
  <c r="I50" i="1" s="1"/>
  <c r="J49" i="1"/>
  <c r="J50" i="1" s="1"/>
  <c r="K49" i="1"/>
  <c r="K50" i="1" s="1"/>
  <c r="L49" i="1"/>
  <c r="L50" i="1" s="1"/>
  <c r="M49" i="1"/>
  <c r="M50" i="1" s="1"/>
  <c r="N49" i="1"/>
  <c r="N50" i="1" s="1"/>
  <c r="O49" i="1"/>
  <c r="O50" i="1" s="1"/>
  <c r="P49" i="1"/>
  <c r="P50" i="1" s="1"/>
  <c r="Q49" i="1"/>
  <c r="Q50" i="1" s="1"/>
  <c r="R49" i="1"/>
  <c r="R50" i="1" s="1"/>
  <c r="S49" i="1"/>
  <c r="S50" i="1" s="1"/>
  <c r="T49" i="1"/>
  <c r="T50" i="1" s="1"/>
  <c r="U49" i="1"/>
  <c r="U50" i="1" s="1"/>
  <c r="V49" i="1"/>
  <c r="V50" i="1" s="1"/>
  <c r="W49" i="1"/>
  <c r="W50" i="1" s="1"/>
  <c r="X49" i="1"/>
  <c r="X50" i="1" s="1"/>
  <c r="Y49" i="1"/>
  <c r="Y50" i="1" s="1"/>
  <c r="Z49" i="1"/>
  <c r="Z50" i="1" s="1"/>
  <c r="AA49" i="1"/>
  <c r="AA50" i="1" s="1"/>
  <c r="D48" i="1"/>
  <c r="D49" i="1" s="1"/>
  <c r="D50" i="1" s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D41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D34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D27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D2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D13" i="1"/>
  <c r="D6" i="1"/>
  <c r="D7" i="1" s="1"/>
  <c r="N6" i="1"/>
  <c r="E6" i="1"/>
  <c r="E7" i="1" s="1"/>
  <c r="F6" i="1"/>
  <c r="G6" i="1"/>
  <c r="G7" i="1" s="1"/>
  <c r="H6" i="1"/>
  <c r="I6" i="1"/>
  <c r="I7" i="1" s="1"/>
  <c r="J6" i="1"/>
  <c r="K6" i="1"/>
  <c r="K7" i="1" s="1"/>
  <c r="L6" i="1"/>
  <c r="M6" i="1"/>
  <c r="M7" i="1" s="1"/>
  <c r="O6" i="1"/>
  <c r="O7" i="1" s="1"/>
  <c r="P6" i="1"/>
  <c r="Q6" i="1"/>
  <c r="Q7" i="1" s="1"/>
  <c r="R6" i="1"/>
  <c r="S6" i="1"/>
  <c r="S7" i="1" s="1"/>
  <c r="T6" i="1"/>
  <c r="U6" i="1"/>
  <c r="U7" i="1" s="1"/>
  <c r="V6" i="1"/>
  <c r="W6" i="1"/>
  <c r="W7" i="1" s="1"/>
  <c r="X6" i="1"/>
  <c r="Y6" i="1"/>
  <c r="Y7" i="1" s="1"/>
  <c r="Z6" i="1"/>
  <c r="AA6" i="1"/>
  <c r="AA7" i="1" s="1"/>
  <c r="D71" i="1" l="1"/>
  <c r="X71" i="1"/>
  <c r="T71" i="1"/>
  <c r="P71" i="1"/>
  <c r="H71" i="1"/>
  <c r="W71" i="1"/>
  <c r="O71" i="1"/>
  <c r="G71" i="1"/>
  <c r="Z71" i="1"/>
  <c r="V71" i="1"/>
  <c r="R71" i="1"/>
  <c r="N71" i="1"/>
  <c r="J71" i="1"/>
  <c r="F71" i="1"/>
  <c r="L71" i="1"/>
  <c r="AA71" i="1"/>
  <c r="S71" i="1"/>
  <c r="K71" i="1"/>
  <c r="Y71" i="1"/>
  <c r="U71" i="1"/>
  <c r="Q71" i="1"/>
  <c r="M71" i="1"/>
  <c r="I71" i="1"/>
  <c r="E71" i="1"/>
  <c r="Z35" i="1"/>
  <c r="V35" i="1"/>
  <c r="V36" i="1" s="1"/>
  <c r="R35" i="1"/>
  <c r="R36" i="1" s="1"/>
  <c r="N35" i="1"/>
  <c r="N36" i="1" s="1"/>
  <c r="J35" i="1"/>
  <c r="F35" i="1"/>
  <c r="F36" i="1" s="1"/>
  <c r="X35" i="1"/>
  <c r="X36" i="1" s="1"/>
  <c r="T35" i="1"/>
  <c r="T36" i="1" s="1"/>
  <c r="P35" i="1"/>
  <c r="P36" i="1" s="1"/>
  <c r="L35" i="1"/>
  <c r="L36" i="1" s="1"/>
  <c r="H35" i="1"/>
  <c r="H36" i="1" s="1"/>
  <c r="AA73" i="1"/>
  <c r="Y73" i="1"/>
  <c r="W73" i="1"/>
  <c r="U73" i="1"/>
  <c r="S73" i="1"/>
  <c r="Q73" i="1"/>
  <c r="O73" i="1"/>
  <c r="M73" i="1"/>
  <c r="K73" i="1"/>
  <c r="I73" i="1"/>
  <c r="G73" i="1"/>
  <c r="E73" i="1"/>
  <c r="D14" i="1"/>
  <c r="D15" i="1" s="1"/>
  <c r="D73" i="1"/>
  <c r="Z14" i="1"/>
  <c r="Z15" i="1" s="1"/>
  <c r="Z73" i="1"/>
  <c r="X14" i="1"/>
  <c r="X15" i="1" s="1"/>
  <c r="X73" i="1"/>
  <c r="V14" i="1"/>
  <c r="V15" i="1" s="1"/>
  <c r="V73" i="1"/>
  <c r="T14" i="1"/>
  <c r="T15" i="1" s="1"/>
  <c r="T73" i="1"/>
  <c r="R14" i="1"/>
  <c r="R15" i="1" s="1"/>
  <c r="R73" i="1"/>
  <c r="P14" i="1"/>
  <c r="P15" i="1" s="1"/>
  <c r="P73" i="1"/>
  <c r="N14" i="1"/>
  <c r="N15" i="1" s="1"/>
  <c r="N73" i="1"/>
  <c r="L14" i="1"/>
  <c r="L15" i="1" s="1"/>
  <c r="L73" i="1"/>
  <c r="J14" i="1"/>
  <c r="J15" i="1" s="1"/>
  <c r="J73" i="1"/>
  <c r="H14" i="1"/>
  <c r="H15" i="1" s="1"/>
  <c r="H73" i="1"/>
  <c r="F14" i="1"/>
  <c r="F15" i="1" s="1"/>
  <c r="F73" i="1"/>
  <c r="D21" i="1"/>
  <c r="D22" i="1" s="1"/>
  <c r="Z21" i="1"/>
  <c r="Z22" i="1" s="1"/>
  <c r="X21" i="1"/>
  <c r="X22" i="1" s="1"/>
  <c r="V21" i="1"/>
  <c r="V22" i="1" s="1"/>
  <c r="T21" i="1"/>
  <c r="T22" i="1" s="1"/>
  <c r="R21" i="1"/>
  <c r="R22" i="1" s="1"/>
  <c r="P21" i="1"/>
  <c r="P22" i="1" s="1"/>
  <c r="N21" i="1"/>
  <c r="N22" i="1" s="1"/>
  <c r="L21" i="1"/>
  <c r="L22" i="1" s="1"/>
  <c r="J21" i="1"/>
  <c r="J22" i="1" s="1"/>
  <c r="H21" i="1"/>
  <c r="H22" i="1" s="1"/>
  <c r="F21" i="1"/>
  <c r="F22" i="1" s="1"/>
  <c r="AA21" i="1"/>
  <c r="AA22" i="1" s="1"/>
  <c r="Y21" i="1"/>
  <c r="Y22" i="1" s="1"/>
  <c r="W21" i="1"/>
  <c r="W22" i="1" s="1"/>
  <c r="U21" i="1"/>
  <c r="U22" i="1" s="1"/>
  <c r="S21" i="1"/>
  <c r="S22" i="1" s="1"/>
  <c r="Q21" i="1"/>
  <c r="Q22" i="1" s="1"/>
  <c r="O21" i="1"/>
  <c r="O22" i="1" s="1"/>
  <c r="M21" i="1"/>
  <c r="M22" i="1" s="1"/>
  <c r="K21" i="1"/>
  <c r="K22" i="1" s="1"/>
  <c r="I21" i="1"/>
  <c r="I22" i="1" s="1"/>
  <c r="G21" i="1"/>
  <c r="G22" i="1" s="1"/>
  <c r="E21" i="1"/>
  <c r="E22" i="1" s="1"/>
  <c r="D28" i="1"/>
  <c r="D29" i="1" s="1"/>
  <c r="Z28" i="1"/>
  <c r="Z29" i="1" s="1"/>
  <c r="X28" i="1"/>
  <c r="X29" i="1" s="1"/>
  <c r="V28" i="1"/>
  <c r="V29" i="1" s="1"/>
  <c r="T28" i="1"/>
  <c r="T29" i="1" s="1"/>
  <c r="R28" i="1"/>
  <c r="R29" i="1" s="1"/>
  <c r="P28" i="1"/>
  <c r="P29" i="1" s="1"/>
  <c r="N28" i="1"/>
  <c r="N29" i="1" s="1"/>
  <c r="L28" i="1"/>
  <c r="L29" i="1" s="1"/>
  <c r="J28" i="1"/>
  <c r="J29" i="1" s="1"/>
  <c r="H28" i="1"/>
  <c r="H29" i="1" s="1"/>
  <c r="F28" i="1"/>
  <c r="F29" i="1" s="1"/>
  <c r="D35" i="1"/>
  <c r="D36" i="1" s="1"/>
  <c r="Y35" i="1"/>
  <c r="Y36" i="1" s="1"/>
  <c r="W35" i="1"/>
  <c r="W36" i="1" s="1"/>
  <c r="U35" i="1"/>
  <c r="U36" i="1" s="1"/>
  <c r="S35" i="1"/>
  <c r="S36" i="1" s="1"/>
  <c r="Q35" i="1"/>
  <c r="Q36" i="1" s="1"/>
  <c r="O35" i="1"/>
  <c r="O36" i="1" s="1"/>
  <c r="M35" i="1"/>
  <c r="M36" i="1" s="1"/>
  <c r="K35" i="1"/>
  <c r="K36" i="1" s="1"/>
  <c r="I35" i="1"/>
  <c r="I36" i="1" s="1"/>
  <c r="G35" i="1"/>
  <c r="G36" i="1" s="1"/>
  <c r="E35" i="1"/>
  <c r="E36" i="1" s="1"/>
  <c r="Z36" i="1"/>
  <c r="J36" i="1"/>
  <c r="D42" i="1"/>
  <c r="D43" i="1" s="1"/>
  <c r="Z42" i="1"/>
  <c r="Z43" i="1" s="1"/>
  <c r="X42" i="1"/>
  <c r="X43" i="1" s="1"/>
  <c r="V42" i="1"/>
  <c r="V43" i="1" s="1"/>
  <c r="T42" i="1"/>
  <c r="T43" i="1" s="1"/>
  <c r="R42" i="1"/>
  <c r="R43" i="1" s="1"/>
  <c r="P42" i="1"/>
  <c r="P43" i="1" s="1"/>
  <c r="N42" i="1"/>
  <c r="N43" i="1" s="1"/>
  <c r="L42" i="1"/>
  <c r="L43" i="1" s="1"/>
  <c r="J42" i="1"/>
  <c r="J43" i="1" s="1"/>
  <c r="H42" i="1"/>
  <c r="H43" i="1" s="1"/>
  <c r="F42" i="1"/>
  <c r="F43" i="1" s="1"/>
  <c r="AA28" i="1"/>
  <c r="AA29" i="1" s="1"/>
  <c r="Y28" i="1"/>
  <c r="Y29" i="1" s="1"/>
  <c r="W28" i="1"/>
  <c r="W29" i="1" s="1"/>
  <c r="U28" i="1"/>
  <c r="U29" i="1" s="1"/>
  <c r="S28" i="1"/>
  <c r="S29" i="1" s="1"/>
  <c r="Q28" i="1"/>
  <c r="Q29" i="1" s="1"/>
  <c r="O28" i="1"/>
  <c r="O29" i="1" s="1"/>
  <c r="M28" i="1"/>
  <c r="M29" i="1" s="1"/>
  <c r="K28" i="1"/>
  <c r="K29" i="1" s="1"/>
  <c r="I28" i="1"/>
  <c r="I29" i="1" s="1"/>
  <c r="G28" i="1"/>
  <c r="G29" i="1" s="1"/>
  <c r="E28" i="1"/>
  <c r="E29" i="1" s="1"/>
  <c r="AA35" i="1"/>
  <c r="AA36" i="1" s="1"/>
  <c r="AA42" i="1"/>
  <c r="AA43" i="1" s="1"/>
  <c r="Y42" i="1"/>
  <c r="Y43" i="1" s="1"/>
  <c r="W42" i="1"/>
  <c r="W43" i="1" s="1"/>
  <c r="U42" i="1"/>
  <c r="U43" i="1" s="1"/>
  <c r="S42" i="1"/>
  <c r="S43" i="1" s="1"/>
  <c r="Q42" i="1"/>
  <c r="Q43" i="1" s="1"/>
  <c r="O42" i="1"/>
  <c r="O43" i="1" s="1"/>
  <c r="M42" i="1"/>
  <c r="M43" i="1" s="1"/>
  <c r="K42" i="1"/>
  <c r="K43" i="1" s="1"/>
  <c r="I42" i="1"/>
  <c r="I43" i="1" s="1"/>
  <c r="G42" i="1"/>
  <c r="G43" i="1" s="1"/>
  <c r="E42" i="1"/>
  <c r="E43" i="1" s="1"/>
  <c r="D63" i="1"/>
  <c r="D64" i="1" s="1"/>
  <c r="Z63" i="1"/>
  <c r="Z64" i="1" s="1"/>
  <c r="X63" i="1"/>
  <c r="X64" i="1" s="1"/>
  <c r="V63" i="1"/>
  <c r="V64" i="1" s="1"/>
  <c r="T63" i="1"/>
  <c r="T64" i="1" s="1"/>
  <c r="R63" i="1"/>
  <c r="R64" i="1" s="1"/>
  <c r="P63" i="1"/>
  <c r="P64" i="1" s="1"/>
  <c r="N63" i="1"/>
  <c r="N64" i="1" s="1"/>
  <c r="L63" i="1"/>
  <c r="L64" i="1" s="1"/>
  <c r="J63" i="1"/>
  <c r="J64" i="1" s="1"/>
  <c r="H63" i="1"/>
  <c r="H64" i="1" s="1"/>
  <c r="F63" i="1"/>
  <c r="F64" i="1" s="1"/>
  <c r="AA63" i="1"/>
  <c r="AA64" i="1" s="1"/>
  <c r="Y63" i="1"/>
  <c r="Y64" i="1" s="1"/>
  <c r="W63" i="1"/>
  <c r="W64" i="1" s="1"/>
  <c r="U63" i="1"/>
  <c r="U64" i="1" s="1"/>
  <c r="S63" i="1"/>
  <c r="S64" i="1" s="1"/>
  <c r="Q63" i="1"/>
  <c r="Q64" i="1" s="1"/>
  <c r="O63" i="1"/>
  <c r="O64" i="1" s="1"/>
  <c r="M63" i="1"/>
  <c r="M64" i="1" s="1"/>
  <c r="K63" i="1"/>
  <c r="K64" i="1" s="1"/>
  <c r="I63" i="1"/>
  <c r="I64" i="1" s="1"/>
  <c r="G63" i="1"/>
  <c r="G64" i="1" s="1"/>
  <c r="E63" i="1"/>
  <c r="E64" i="1" s="1"/>
  <c r="AA14" i="1"/>
  <c r="AA15" i="1" s="1"/>
  <c r="Y14" i="1"/>
  <c r="Y15" i="1" s="1"/>
  <c r="W14" i="1"/>
  <c r="W15" i="1" s="1"/>
  <c r="U14" i="1"/>
  <c r="U15" i="1" s="1"/>
  <c r="S14" i="1"/>
  <c r="S15" i="1" s="1"/>
  <c r="Q14" i="1"/>
  <c r="Q15" i="1" s="1"/>
  <c r="O14" i="1"/>
  <c r="O15" i="1" s="1"/>
  <c r="M14" i="1"/>
  <c r="M15" i="1" s="1"/>
  <c r="K14" i="1"/>
  <c r="K15" i="1" s="1"/>
  <c r="I14" i="1"/>
  <c r="I15" i="1" s="1"/>
  <c r="G14" i="1"/>
  <c r="G15" i="1" s="1"/>
  <c r="E14" i="1"/>
  <c r="E15" i="1" s="1"/>
  <c r="Z7" i="1"/>
  <c r="Z8" i="1" s="1"/>
  <c r="X7" i="1"/>
  <c r="X8" i="1" s="1"/>
  <c r="V7" i="1"/>
  <c r="V8" i="1" s="1"/>
  <c r="T7" i="1"/>
  <c r="T8" i="1" s="1"/>
  <c r="R7" i="1"/>
  <c r="R8" i="1" s="1"/>
  <c r="P7" i="1"/>
  <c r="P8" i="1" s="1"/>
  <c r="N7" i="1"/>
  <c r="N8" i="1" s="1"/>
  <c r="L7" i="1"/>
  <c r="L8" i="1" s="1"/>
  <c r="J7" i="1"/>
  <c r="J8" i="1" s="1"/>
  <c r="H7" i="1"/>
  <c r="H8" i="1" s="1"/>
  <c r="F7" i="1"/>
  <c r="F8" i="1" s="1"/>
  <c r="AA8" i="1"/>
  <c r="Y8" i="1"/>
  <c r="W8" i="1"/>
  <c r="U8" i="1"/>
  <c r="S8" i="1"/>
  <c r="Q8" i="1"/>
  <c r="O8" i="1"/>
  <c r="M8" i="1"/>
  <c r="K8" i="1"/>
  <c r="I8" i="1"/>
  <c r="G8" i="1"/>
  <c r="E8" i="1"/>
  <c r="D8" i="1"/>
  <c r="S79" i="1" l="1"/>
  <c r="F79" i="1"/>
  <c r="N79" i="1"/>
  <c r="V79" i="1"/>
  <c r="E79" i="1"/>
  <c r="U79" i="1"/>
  <c r="G79" i="1"/>
  <c r="O79" i="1"/>
  <c r="W79" i="1"/>
  <c r="K79" i="1"/>
  <c r="AA79" i="1"/>
  <c r="J79" i="1"/>
  <c r="R79" i="1"/>
  <c r="Z79" i="1"/>
  <c r="M79" i="1"/>
  <c r="H79" i="1"/>
  <c r="L79" i="1"/>
  <c r="P79" i="1"/>
  <c r="T79" i="1"/>
  <c r="X79" i="1"/>
  <c r="D79" i="1"/>
  <c r="AN97" i="1"/>
  <c r="I79" i="1"/>
  <c r="Q79" i="1"/>
  <c r="Y79" i="1"/>
  <c r="D74" i="1"/>
  <c r="AD83" i="1"/>
  <c r="AD85" i="1" s="1"/>
  <c r="AD73" i="1"/>
  <c r="AD75" i="1"/>
  <c r="AN96" i="1" s="1"/>
  <c r="AD74" i="1"/>
  <c r="E74" i="1"/>
  <c r="E80" i="1" s="1"/>
  <c r="AA74" i="1"/>
  <c r="AA80" i="1" s="1"/>
  <c r="K74" i="1"/>
  <c r="K80" i="1" s="1"/>
  <c r="V74" i="1"/>
  <c r="V80" i="1" s="1"/>
  <c r="U74" i="1"/>
  <c r="U80" i="1" s="1"/>
  <c r="N74" i="1"/>
  <c r="N80" i="1" s="1"/>
  <c r="M74" i="1"/>
  <c r="M80" i="1" s="1"/>
  <c r="F74" i="1"/>
  <c r="F80" i="1" s="1"/>
  <c r="X74" i="1"/>
  <c r="X80" i="1" s="1"/>
  <c r="W74" i="1"/>
  <c r="W80" i="1" s="1"/>
  <c r="I74" i="1"/>
  <c r="I80" i="1" s="1"/>
  <c r="Q74" i="1"/>
  <c r="Q80" i="1" s="1"/>
  <c r="Y74" i="1"/>
  <c r="Y80" i="1" s="1"/>
  <c r="S74" i="1"/>
  <c r="S80" i="1" s="1"/>
  <c r="L74" i="1"/>
  <c r="L80" i="1" s="1"/>
  <c r="J74" i="1"/>
  <c r="J80" i="1" s="1"/>
  <c r="R74" i="1"/>
  <c r="R80" i="1" s="1"/>
  <c r="Z74" i="1"/>
  <c r="Z80" i="1" s="1"/>
  <c r="O74" i="1"/>
  <c r="O80" i="1" s="1"/>
  <c r="H74" i="1"/>
  <c r="H80" i="1" s="1"/>
  <c r="T74" i="1"/>
  <c r="T80" i="1" s="1"/>
  <c r="G74" i="1"/>
  <c r="G80" i="1" s="1"/>
  <c r="P74" i="1"/>
  <c r="P80" i="1" s="1"/>
  <c r="AD77" i="1" l="1"/>
  <c r="AN95" i="1"/>
  <c r="D80" i="1"/>
  <c r="AN102" i="1" s="1"/>
  <c r="AN98" i="1"/>
  <c r="AN101" i="1"/>
  <c r="T76" i="1"/>
  <c r="T84" i="1"/>
  <c r="T85" i="1" s="1"/>
  <c r="Y76" i="1"/>
  <c r="Y84" i="1"/>
  <c r="Y85" i="1" s="1"/>
  <c r="H76" i="1"/>
  <c r="H84" i="1"/>
  <c r="H85" i="1" s="1"/>
  <c r="Q76" i="1"/>
  <c r="Q84" i="1"/>
  <c r="Q85" i="1" s="1"/>
  <c r="F76" i="1"/>
  <c r="F84" i="1"/>
  <c r="F85" i="1" s="1"/>
  <c r="V76" i="1"/>
  <c r="V84" i="1"/>
  <c r="V85" i="1" s="1"/>
  <c r="G76" i="1"/>
  <c r="G84" i="1"/>
  <c r="G85" i="1" s="1"/>
  <c r="O76" i="1"/>
  <c r="O84" i="1"/>
  <c r="O85" i="1" s="1"/>
  <c r="L76" i="1"/>
  <c r="L84" i="1"/>
  <c r="L85" i="1" s="1"/>
  <c r="I76" i="1"/>
  <c r="I84" i="1"/>
  <c r="I85" i="1" s="1"/>
  <c r="M76" i="1"/>
  <c r="M84" i="1"/>
  <c r="M85" i="1" s="1"/>
  <c r="K76" i="1"/>
  <c r="K84" i="1"/>
  <c r="K85" i="1" s="1"/>
  <c r="R76" i="1"/>
  <c r="R84" i="1"/>
  <c r="R85" i="1" s="1"/>
  <c r="X76" i="1"/>
  <c r="X84" i="1"/>
  <c r="X85" i="1" s="1"/>
  <c r="E76" i="1"/>
  <c r="E84" i="1"/>
  <c r="E85" i="1" s="1"/>
  <c r="P76" i="1"/>
  <c r="P84" i="1"/>
  <c r="P85" i="1" s="1"/>
  <c r="J76" i="1"/>
  <c r="J84" i="1"/>
  <c r="J85" i="1" s="1"/>
  <c r="D76" i="1"/>
  <c r="D84" i="1"/>
  <c r="D85" i="1" s="1"/>
  <c r="Z76" i="1"/>
  <c r="Z84" i="1"/>
  <c r="Z85" i="1" s="1"/>
  <c r="S76" i="1"/>
  <c r="S84" i="1"/>
  <c r="S85" i="1" s="1"/>
  <c r="W76" i="1"/>
  <c r="W84" i="1"/>
  <c r="W85" i="1" s="1"/>
  <c r="N76" i="1"/>
  <c r="N84" i="1"/>
  <c r="N85" i="1" s="1"/>
  <c r="AA76" i="1"/>
  <c r="AA84" i="1"/>
  <c r="AA85" i="1" s="1"/>
  <c r="U76" i="1"/>
  <c r="U84" i="1"/>
  <c r="U85" i="1" s="1"/>
  <c r="AD76" i="1"/>
  <c r="AN94" i="1" s="1"/>
  <c r="AA81" i="1" l="1"/>
  <c r="AA78" i="1"/>
  <c r="W81" i="1"/>
  <c r="W78" i="1"/>
  <c r="Z81" i="1"/>
  <c r="Z78" i="1"/>
  <c r="J81" i="1"/>
  <c r="J78" i="1"/>
  <c r="E81" i="1"/>
  <c r="E78" i="1"/>
  <c r="R81" i="1"/>
  <c r="R78" i="1"/>
  <c r="M81" i="1"/>
  <c r="M78" i="1"/>
  <c r="L81" i="1"/>
  <c r="L78" i="1"/>
  <c r="G81" i="1"/>
  <c r="G78" i="1"/>
  <c r="F81" i="1"/>
  <c r="F78" i="1"/>
  <c r="H81" i="1"/>
  <c r="H78" i="1"/>
  <c r="T81" i="1"/>
  <c r="T78" i="1"/>
  <c r="U81" i="1"/>
  <c r="U78" i="1"/>
  <c r="N81" i="1"/>
  <c r="N78" i="1"/>
  <c r="S81" i="1"/>
  <c r="S78" i="1"/>
  <c r="D81" i="1"/>
  <c r="AN99" i="1"/>
  <c r="D78" i="1"/>
  <c r="P81" i="1"/>
  <c r="P78" i="1"/>
  <c r="X81" i="1"/>
  <c r="X78" i="1"/>
  <c r="K81" i="1"/>
  <c r="K78" i="1"/>
  <c r="I81" i="1"/>
  <c r="I78" i="1"/>
  <c r="O81" i="1"/>
  <c r="O78" i="1"/>
  <c r="V81" i="1"/>
  <c r="V78" i="1"/>
  <c r="Q81" i="1"/>
  <c r="Q78" i="1"/>
  <c r="Y81" i="1"/>
  <c r="Y78" i="1"/>
  <c r="U77" i="1"/>
  <c r="U83" i="1"/>
  <c r="N77" i="1"/>
  <c r="N83" i="1"/>
  <c r="S77" i="1"/>
  <c r="S83" i="1"/>
  <c r="D77" i="1"/>
  <c r="D83" i="1"/>
  <c r="P77" i="1"/>
  <c r="P83" i="1"/>
  <c r="X77" i="1"/>
  <c r="X83" i="1"/>
  <c r="K77" i="1"/>
  <c r="K83" i="1"/>
  <c r="I77" i="1"/>
  <c r="I83" i="1"/>
  <c r="O77" i="1"/>
  <c r="O83" i="1"/>
  <c r="V77" i="1"/>
  <c r="V83" i="1"/>
  <c r="Q77" i="1"/>
  <c r="Q83" i="1"/>
  <c r="Y77" i="1"/>
  <c r="Y83" i="1"/>
  <c r="AA77" i="1"/>
  <c r="AA83" i="1"/>
  <c r="W77" i="1"/>
  <c r="W83" i="1"/>
  <c r="Z77" i="1"/>
  <c r="Z83" i="1"/>
  <c r="J77" i="1"/>
  <c r="J83" i="1"/>
  <c r="E77" i="1"/>
  <c r="E83" i="1"/>
  <c r="R77" i="1"/>
  <c r="R83" i="1"/>
  <c r="M77" i="1"/>
  <c r="M83" i="1"/>
  <c r="L77" i="1"/>
  <c r="L83" i="1"/>
  <c r="G77" i="1"/>
  <c r="G83" i="1"/>
  <c r="F77" i="1"/>
  <c r="F83" i="1"/>
  <c r="H77" i="1"/>
  <c r="H83" i="1"/>
  <c r="T77" i="1"/>
  <c r="T83" i="1"/>
  <c r="AN103" i="1" l="1"/>
  <c r="AN100" i="1"/>
</calcChain>
</file>

<file path=xl/sharedStrings.xml><?xml version="1.0" encoding="utf-8"?>
<sst xmlns="http://schemas.openxmlformats.org/spreadsheetml/2006/main" count="887" uniqueCount="119">
  <si>
    <t>Вид потребителей</t>
  </si>
  <si>
    <t>Характерные сутки</t>
  </si>
  <si>
    <t>Параметр графика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</si>
  <si>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</si>
  <si>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</si>
  <si>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</si>
  <si>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</si>
  <si>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</si>
  <si>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</si>
  <si>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</si>
  <si>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</si>
  <si>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</si>
  <si>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</si>
  <si>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</si>
  <si>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Условный район 1</t>
  </si>
  <si>
    <t>зима</t>
  </si>
  <si>
    <t>P,%</t>
  </si>
  <si>
    <t>Q,%</t>
  </si>
  <si>
    <t>Условный район 2</t>
  </si>
  <si>
    <t>Условный район 3</t>
  </si>
  <si>
    <t>Условный район 4</t>
  </si>
  <si>
    <t>Условный район 5</t>
  </si>
  <si>
    <t>Условный район 6</t>
  </si>
  <si>
    <t>Условный район 7</t>
  </si>
  <si>
    <t>Условный район 8</t>
  </si>
  <si>
    <t>Условный район 9</t>
  </si>
  <si>
    <t>Условный район 10</t>
  </si>
  <si>
    <t>0-1</t>
  </si>
  <si>
    <t>Pi</t>
  </si>
  <si>
    <t>Q</t>
  </si>
  <si>
    <t>S</t>
  </si>
  <si>
    <t>Tg</t>
  </si>
  <si>
    <t>P сумма зима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</si>
  <si>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</si>
  <si>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</si>
  <si>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</si>
  <si>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</si>
  <si>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</si>
  <si>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</si>
  <si>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</si>
  <si>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</si>
  <si>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</si>
  <si>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</si>
  <si>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</si>
  <si>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Q сумма зима</t>
  </si>
  <si>
    <t>S сумма зима</t>
  </si>
  <si>
    <t>Вариант</t>
  </si>
  <si>
    <t>Время</t>
  </si>
  <si>
    <t>Pmax_1</t>
  </si>
  <si>
    <t>Pmax_2</t>
  </si>
  <si>
    <t>Pmax_3</t>
  </si>
  <si>
    <t>Pmax_4</t>
  </si>
  <si>
    <t>Pmax_5</t>
  </si>
  <si>
    <t>Pmax_6</t>
  </si>
  <si>
    <t>Pmax_7</t>
  </si>
  <si>
    <t>Pmax_8</t>
  </si>
  <si>
    <t>Pmax_9</t>
  </si>
  <si>
    <t>Pmax_10</t>
  </si>
  <si>
    <t>Pмакс_10</t>
  </si>
  <si>
    <t>Pмакс_9</t>
  </si>
  <si>
    <t>Pмакс_8</t>
  </si>
  <si>
    <t>Pмакс_7</t>
  </si>
  <si>
    <t>Pмакс_6</t>
  </si>
  <si>
    <t>Pмакс_5</t>
  </si>
  <si>
    <t>Pмакс_4</t>
  </si>
  <si>
    <t>Pмакс_3</t>
  </si>
  <si>
    <t>Pмакс_2</t>
  </si>
  <si>
    <t>Pмакс_1</t>
  </si>
  <si>
    <t>ОКРУГЛ</t>
  </si>
  <si>
    <t>Pср=</t>
  </si>
  <si>
    <t>Pmax</t>
  </si>
  <si>
    <t>Pmin</t>
  </si>
  <si>
    <t>Кзап</t>
  </si>
  <si>
    <t>Tmax</t>
  </si>
  <si>
    <t>Wсут</t>
  </si>
  <si>
    <t>РУБ</t>
  </si>
  <si>
    <t>Тариф</t>
  </si>
  <si>
    <t>№</t>
  </si>
  <si>
    <t>СУТОЧННОЕ ПОТРЕБЛЕНИЕ, КВТ</t>
  </si>
  <si>
    <t>2Т</t>
  </si>
  <si>
    <t>3Т</t>
  </si>
  <si>
    <t>6,73</t>
  </si>
  <si>
    <t>1Т</t>
  </si>
  <si>
    <t>3,24</t>
  </si>
  <si>
    <t>8,21</t>
  </si>
  <si>
    <t>8,76</t>
  </si>
  <si>
    <t>Счетчик однотарифный</t>
  </si>
  <si>
    <t>Счетчик двухтарифный</t>
  </si>
  <si>
    <t>Счетчик многотарифный</t>
  </si>
  <si>
    <t>6,73 руб./квт-ч</t>
  </si>
  <si>
    <t>Ночная зона Т2 23.00-7.00 3,24 руб./квт-ч</t>
  </si>
  <si>
    <t>Дневная зона Т1 7.00-23.00 8,21 руб./квт-ч</t>
  </si>
  <si>
    <t>Полупиковая зона Т2 10.00-17.00; 21.00-23.00 6,73 руб./квт-ч</t>
  </si>
  <si>
    <t>Пиковая зона Т1 7.00-10.00; 17.00-21.00 8,76 руб./квт-ч</t>
  </si>
  <si>
    <t>СУТОЧНОЕ ПОТРЕБЛЕНИЕ, КВТ</t>
  </si>
  <si>
    <t>Rп, Ом/км</t>
  </si>
  <si>
    <t>L, м</t>
  </si>
  <si>
    <t>R, Ом</t>
  </si>
  <si>
    <t>Потери</t>
  </si>
  <si>
    <t>Qc</t>
  </si>
  <si>
    <t>coss</t>
  </si>
  <si>
    <t>Cкомп</t>
  </si>
  <si>
    <t>Среднесуточная активная мощность</t>
  </si>
  <si>
    <t>Среднесуточная реактивная мощность</t>
  </si>
  <si>
    <t>Среднесуточная полная мощность</t>
  </si>
  <si>
    <t>Средний коэффициент мощности</t>
  </si>
  <si>
    <t>Среднеквадратичная (эффективная) активная нагрузка суточного графика</t>
  </si>
  <si>
    <t>Среднеквадратичная (эффективная) реактивная нагрузка суточного графика</t>
  </si>
  <si>
    <t>Среднеквадратичная (эффективная) полна нагрузка суточного графика</t>
  </si>
  <si>
    <t>COSS</t>
  </si>
  <si>
    <t>P^2</t>
  </si>
  <si>
    <t>Q^2</t>
  </si>
  <si>
    <t>S^2</t>
  </si>
  <si>
    <t>Минимальная суточная активная мощность</t>
  </si>
  <si>
    <t>Максимальная суточная активная мощность</t>
  </si>
  <si>
    <t>Коэффициэнт заполнения суточного графика активной мощности Кзап</t>
  </si>
  <si>
    <t>Продолжительность использования максимальной нагрузки</t>
  </si>
  <si>
    <t>Вычислить для суточных графиков данные показатели</t>
  </si>
  <si>
    <t>Среднеквадратичная (эффективная) полная нагрузка суточного графика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</si>
</sst>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u/>
      <sz val="16"/>
      <color theme="1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3">
    <xf numFmtId="0" fontId="0" fillId="0" borderId="0" xfId="0"/>
    <xf numFmtId="0" fontId="0" fillId="2" borderId="1" xfId="0" applyFill="1" applyBorder="1"/>
    <xf numFmtId="9" fontId="0" fillId="2" borderId="1" xfId="0" applyNumberFormat="1" applyFill="1" applyBorder="1"/>
    <xf numFmtId="9" fontId="0" fillId="4" borderId="1" xfId="0" applyNumberFormat="1" applyFill="1" applyBorder="1"/>
    <xf numFmtId="0" fontId="0" fillId="4" borderId="1" xfId="0" applyFill="1" applyBorder="1"/>
    <xf numFmtId="9" fontId="0" fillId="5" borderId="1" xfId="0" applyNumberFormat="1" applyFill="1" applyBorder="1"/>
    <xf numFmtId="0" fontId="0" fillId="5" borderId="1" xfId="0" applyFill="1" applyBorder="1"/>
    <xf numFmtId="9" fontId="0" fillId="6" borderId="1" xfId="0" applyNumberFormat="1" applyFill="1" applyBorder="1"/>
    <xf numFmtId="0" fontId="0" fillId="6" borderId="1" xfId="0" applyFill="1" applyBorder="1"/>
    <xf numFmtId="9" fontId="0" fillId="7" borderId="1" xfId="0" applyNumberFormat="1" applyFill="1" applyBorder="1"/>
    <xf numFmtId="0" fontId="0" fillId="7" borderId="1" xfId="0" applyFill="1" applyBorder="1"/>
    <xf numFmtId="0" fontId="0" fillId="8" borderId="0" xfId="0" applyFill="1" applyBorder="1"/>
    <xf numFmtId="0" fontId="0" fillId="2" borderId="1" xfId="0" applyNumberFormat="1" applyFill="1" applyBorder="1"/>
    <xf numFmtId="9" fontId="0" fillId="9" borderId="1" xfId="0" applyNumberFormat="1" applyFill="1" applyBorder="1"/>
    <xf numFmtId="0" fontId="0" fillId="9" borderId="1" xfId="0" applyFill="1" applyBorder="1"/>
    <xf numFmtId="9" fontId="0" fillId="10" borderId="1" xfId="0" applyNumberFormat="1" applyFill="1" applyBorder="1"/>
    <xf numFmtId="0" fontId="0" fillId="10" borderId="1" xfId="0" applyFill="1" applyBorder="1"/>
    <xf numFmtId="9" fontId="0" fillId="11" borderId="1" xfId="0" applyNumberFormat="1" applyFill="1" applyBorder="1"/>
    <xf numFmtId="0" fontId="0" fillId="11" borderId="1" xfId="0" applyFill="1" applyBorder="1"/>
    <xf numFmtId="0" fontId="0" fillId="6" borderId="1" xfId="0" applyNumberFormat="1" applyFill="1" applyBorder="1"/>
    <xf numFmtId="0" fontId="0" fillId="4" borderId="1" xfId="0" applyNumberFormat="1" applyFill="1" applyBorder="1"/>
    <xf numFmtId="0" fontId="0" fillId="9" borderId="1" xfId="0" applyNumberFormat="1" applyFill="1" applyBorder="1"/>
    <xf numFmtId="0" fontId="0" fillId="5" borderId="1" xfId="0" applyNumberFormat="1" applyFill="1" applyBorder="1"/>
    <xf numFmtId="0" fontId="0" fillId="11" borderId="1" xfId="0" applyNumberFormat="1" applyFill="1" applyBorder="1"/>
    <xf numFmtId="0" fontId="0" fillId="10" borderId="1" xfId="0" applyNumberFormat="1" applyFill="1" applyBorder="1"/>
    <xf numFmtId="0" fontId="0" fillId="7" borderId="1" xfId="0" applyNumberFormat="1" applyFill="1" applyBorder="1"/>
    <xf numFmtId="0" fontId="0" fillId="8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9" borderId="1" xfId="0" applyFont="1" applyFill="1" applyBorder="1"/>
    <xf numFmtId="0" fontId="2" fillId="5" borderId="1" xfId="0" applyFont="1" applyFill="1" applyBorder="1"/>
    <xf numFmtId="0" fontId="2" fillId="11" borderId="1" xfId="0" applyFont="1" applyFill="1" applyBorder="1"/>
    <xf numFmtId="0" fontId="2" fillId="10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/>
    <xf numFmtId="0" fontId="1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1" fillId="13" borderId="0" xfId="0" applyFont="1" applyFill="1"/>
    <xf numFmtId="2" fontId="1" fillId="13" borderId="0" xfId="0" applyNumberFormat="1" applyFont="1" applyFill="1"/>
    <xf numFmtId="49" fontId="1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5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0" fillId="0" borderId="1" xfId="0" applyFill="1" applyBorder="1"/>
    <xf numFmtId="0" fontId="3" fillId="0" borderId="0" xfId="0" applyFont="1"/>
    <xf numFmtId="49" fontId="2" fillId="1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49" fontId="2" fillId="12" borderId="7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3" fillId="0" borderId="1" xfId="0" applyFont="1" applyBorder="1"/>
    <xf numFmtId="164" fontId="2" fillId="0" borderId="1" xfId="0" applyNumberFormat="1" applyFont="1" applyBorder="1"/>
    <xf numFmtId="49" fontId="1" fillId="12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/>
    <xf numFmtId="2" fontId="0" fillId="0" borderId="1" xfId="0" applyNumberFormat="1" applyFont="1" applyBorder="1"/>
    <xf numFmtId="2" fontId="0" fillId="0" borderId="9" xfId="0" applyNumberFormat="1" applyBorder="1"/>
    <xf numFmtId="0" fontId="0" fillId="0" borderId="9" xfId="0" applyBorder="1"/>
    <xf numFmtId="2" fontId="0" fillId="0" borderId="10" xfId="0" applyNumberFormat="1" applyBorder="1"/>
    <xf numFmtId="0" fontId="0" fillId="3" borderId="0" xfId="0" applyFill="1"/>
    <xf numFmtId="0" fontId="6" fillId="3" borderId="0" xfId="0" applyFont="1" applyFill="1" applyBorder="1" applyAlignment="1">
      <alignment wrapText="1"/>
    </xf>
    <xf numFmtId="0" fontId="6" fillId="3" borderId="0" xfId="0" applyFont="1" applyFill="1"/>
    <xf numFmtId="0" fontId="1" fillId="3" borderId="0" xfId="0" applyFont="1" applyFill="1" applyBorder="1" applyAlignment="1">
      <alignment wrapText="1"/>
    </xf>
    <xf numFmtId="0" fontId="1" fillId="3" borderId="0" xfId="0" applyFont="1" applyFill="1"/>
    <xf numFmtId="0" fontId="7" fillId="0" borderId="0" xfId="0" applyFont="1" applyAlignment="1">
      <alignment vertical="center"/>
    </xf>
    <xf numFmtId="2" fontId="6" fillId="0" borderId="0" xfId="0" applyNumberFormat="1" applyFont="1"/>
    <xf numFmtId="2" fontId="1" fillId="3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2" xfId="0" applyFont="1" applyFill="1" applyBorder="1" applyAlignment="1">
      <alignment wrapText="1"/>
    </xf>
    <xf numFmtId="2" fontId="1" fillId="0" borderId="3" xfId="0" applyNumberFormat="1" applyFont="1" applyFill="1" applyBorder="1" applyAlignment="1">
      <alignment vertical="center"/>
    </xf>
    <xf numFmtId="0" fontId="1" fillId="0" borderId="0" xfId="0" applyFont="1" applyFill="1"/>
    <xf numFmtId="2" fontId="1" fillId="0" borderId="0" xfId="0" applyNumberFormat="1" applyFont="1" applyFill="1"/>
    <xf numFmtId="0" fontId="1" fillId="0" borderId="4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/>
    <xf numFmtId="0" fontId="1" fillId="0" borderId="1" xfId="0" applyFont="1" applyFill="1" applyBorder="1"/>
    <xf numFmtId="0" fontId="7" fillId="0" borderId="0" xfId="0" applyFont="1" applyFill="1" applyAlignment="1">
      <alignment vertical="center"/>
    </xf>
    <xf numFmtId="2" fontId="6" fillId="0" borderId="0" xfId="0" applyNumberFormat="1" applyFont="1" applyFill="1"/>
    <xf numFmtId="0" fontId="1" fillId="0" borderId="5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9" fontId="6" fillId="0" borderId="1" xfId="0" applyNumberFormat="1" applyFont="1" applyFill="1" applyBorder="1"/>
    <xf numFmtId="0" fontId="6" fillId="0" borderId="1" xfId="0" applyNumberFormat="1" applyFont="1" applyFill="1" applyBorder="1"/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44" fontId="1" fillId="13" borderId="0" xfId="1" applyFont="1" applyFill="1" applyAlignment="1"/>
    <xf numFmtId="0" fontId="0" fillId="13" borderId="0" xfId="0" applyFill="1" applyAlignment="1"/>
    <xf numFmtId="2" fontId="1" fillId="13" borderId="0" xfId="0" applyNumberFormat="1" applyFont="1" applyFill="1" applyAlignment="1"/>
    <xf numFmtId="2" fontId="1" fillId="0" borderId="0" xfId="0" applyNumberFormat="1" applyFont="1" applyFill="1" applyAlignment="1"/>
    <xf numFmtId="0" fontId="0" fillId="0" borderId="0" xfId="0" applyFill="1" applyAlignment="1"/>
    <xf numFmtId="44" fontId="1" fillId="0" borderId="0" xfId="1" applyFont="1" applyFill="1" applyAlignment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12" borderId="0" xfId="0" applyFont="1" applyFill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S </a:t>
            </a:r>
            <a:r>
              <a:rPr lang="ru-RU" sz="1600" b="1"/>
              <a:t>сумма зима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СУТОЧНЫЙ_ГР!$C$77</c:f>
              <c:strCache>
                <c:ptCount val="1"/>
                <c:pt idx="0">
                  <c:v>ОКРУГЛ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СУТОЧНЫЙ_ГР!$D$75:$AA$75</c:f>
              <c:strCache>
                <c:ptCount val="24"/>
                <c:pt idx="0">
                  <c:v>0-1</c:v>
                </c:pt>
                <c:pt idx="1">
                  <c:v>1-2</c:v>
                </c:pt>
                <c:pt idx="2">
                  <c:v>2-3</c:v>
                </c:pt>
                <c:pt idx="3">
                  <c:v>3-4</c:v>
                </c:pt>
                <c:pt idx="4">
                  <c:v>4-5</c:v>
                </c:pt>
                <c:pt idx="5">
                  <c:v>5-6</c:v>
                </c:pt>
                <c:pt idx="6">
                  <c:v>6-7</c:v>
                </c:pt>
                <c:pt idx="7">
                  <c:v>7-8</c:v>
                </c:pt>
                <c:pt idx="8">
                  <c:v>8-9</c:v>
                </c:pt>
                <c:pt idx="9">
                  <c:v>9-10</c:v>
                </c:pt>
                <c:pt idx="10">
                  <c:v>10-11</c:v>
                </c:pt>
                <c:pt idx="11">
                  <c:v>11-12</c:v>
                </c:pt>
                <c:pt idx="12">
                  <c:v>11-12</c:v>
                </c:pt>
                <c:pt idx="13">
                  <c:v>13-14</c:v>
                </c:pt>
                <c:pt idx="14">
                  <c:v>14-15</c:v>
                </c:pt>
                <c:pt idx="15">
                  <c:v>15-16</c:v>
                </c:pt>
                <c:pt idx="16">
                  <c:v>16-17</c:v>
                </c:pt>
                <c:pt idx="17">
                  <c:v>17-18</c:v>
                </c:pt>
                <c:pt idx="18">
                  <c:v>18-19</c:v>
                </c:pt>
                <c:pt idx="19">
                  <c:v>19-20</c:v>
                </c:pt>
                <c:pt idx="20">
                  <c:v>20-21</c:v>
                </c:pt>
                <c:pt idx="21">
                  <c:v>21-22</c:v>
                </c:pt>
                <c:pt idx="22">
                  <c:v>22-23</c:v>
                </c:pt>
                <c:pt idx="23">
                  <c:v>23-24</c:v>
                </c:pt>
              </c:strCache>
            </c:strRef>
          </c:cat>
          <c:val>
            <c:numRef>
              <c:f>СУТОЧНЫЙ_ГР!$D$77:$AA$77</c:f>
              <c:numCache>
                <c:formatCode>General</c:formatCode>
                <c:ptCount val="24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16</c:v>
                </c:pt>
                <c:pt idx="5">
                  <c:v>16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20</c:v>
                </c:pt>
                <c:pt idx="10">
                  <c:v>17</c:v>
                </c:pt>
                <c:pt idx="11">
                  <c:v>18</c:v>
                </c:pt>
                <c:pt idx="12">
                  <c:v>20</c:v>
                </c:pt>
                <c:pt idx="13">
                  <c:v>22</c:v>
                </c:pt>
                <c:pt idx="14">
                  <c:v>23</c:v>
                </c:pt>
                <c:pt idx="15">
                  <c:v>21</c:v>
                </c:pt>
                <c:pt idx="16">
                  <c:v>23</c:v>
                </c:pt>
                <c:pt idx="17">
                  <c:v>22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18</c:v>
                </c:pt>
                <c:pt idx="2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D-4623-9197-D1F3B801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35"/>
        <c:axId val="110328064"/>
        <c:axId val="110333952"/>
      </c:barChart>
      <c:catAx>
        <c:axId val="11032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333952"/>
        <c:crosses val="autoZero"/>
        <c:auto val="1"/>
        <c:lblAlgn val="ctr"/>
        <c:lblOffset val="100"/>
        <c:noMultiLvlLbl val="0"/>
      </c:catAx>
      <c:valAx>
        <c:axId val="1103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32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 </a:t>
            </a:r>
            <a:r>
              <a:rPr lang="ru-RU"/>
              <a:t>сумма зима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РАЗДАТКА!$C$77</c:f>
              <c:strCache>
                <c:ptCount val="1"/>
                <c:pt idx="0">
                  <c:v>ОКРУГЛ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РАЗДАТКА!$D$77:$AA$77</c:f>
              <c:numCache>
                <c:formatCode>General</c:formatCode>
                <c:ptCount val="2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5-4682-969F-6DFB732074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"/>
        <c:overlap val="-27"/>
        <c:axId val="110328064"/>
        <c:axId val="110333952"/>
      </c:barChart>
      <c:catAx>
        <c:axId val="11032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333952"/>
        <c:crosses val="autoZero"/>
        <c:auto val="1"/>
        <c:lblAlgn val="ctr"/>
        <c:lblOffset val="100"/>
        <c:noMultiLvlLbl val="0"/>
      </c:catAx>
      <c:valAx>
        <c:axId val="1103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32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416518</xdr:colOff>
      <xdr:row>87</xdr:row>
      <xdr:rowOff>49598</xdr:rowOff>
    </xdr:from>
    <xdr:to>
      <xdr:col>25</xdr:col>
      <xdr:colOff>246529</xdr:colOff>
      <xdr:row>105</xdr:row>
      <xdr:rowOff>41413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544287</xdr:colOff>
      <xdr:row>100</xdr:row>
      <xdr:rowOff>54429</xdr:rowOff>
    </xdr:from>
    <xdr:to>
      <xdr:col>33</xdr:col>
      <xdr:colOff>27215</xdr:colOff>
      <xdr:row>133</xdr:row>
      <xdr:rowOff>176893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E85" zoomScaleNormal="100" workbookViewId="0">
      <selection activeCell="AL117" sqref="AL117"/>
    </sheetView>
  </sheetViews>
  <sheetFormatPr defaultRowHeight="15" x14ac:dyDescent="0.25"/>
  <cols>
    <col min="1" max="1" width="19.42578125" customWidth="1"/>
    <col min="2" max="2" width="12.85546875" customWidth="1"/>
    <col min="3" max="3" width="10.5703125" customWidth="1"/>
    <col min="4" max="27" width="7.42578125" customWidth="1"/>
    <col min="28" max="28" width="5.5703125" customWidth="1"/>
    <col min="29" max="30" width="6.28515625" customWidth="1"/>
    <col min="31" max="34" width="5.5703125" customWidth="1"/>
    <col min="35" max="35" width="6.85546875" customWidth="1"/>
    <col min="50" max="50" width="20.140625" customWidth="1"/>
    <col min="51" max="51" width="9.7109375" customWidth="1"/>
  </cols>
  <sheetData>
    <row r="1" spans="1:27" s="29" customFormat="1" ht="30" x14ac:dyDescent="0.25">
      <c r="A1" s="40" t="s">
        <v>0</v>
      </c>
      <c r="B1" s="41" t="s">
        <v>1</v>
      </c>
      <c r="C1" s="41" t="s">
        <v>2</v>
      </c>
      <c r="D1" s="44" t="s">
        <v>27</v>
      </c>
      <c r="E1" s="44" t="s">
        <v>33</v>
      </c>
      <c r="F1" s="44" t="s">
        <v>34</v>
      </c>
      <c r="G1" s="44" t="s">
        <v>35</v>
      </c>
      <c r="H1" s="44" t="s">
        <v>36</v>
      </c>
      <c r="I1" s="44" t="s">
        <v>37</v>
      </c>
      <c r="J1" s="44" t="s">
        <v>38</v>
      </c>
      <c r="K1" s="44" t="s">
        <v>39</v>
      </c>
      <c r="L1" s="44" t="s">
        <v>40</v>
      </c>
      <c r="M1" s="44" t="s">
        <v>41</v>
      </c>
      <c r="N1" s="44" t="s">
        <v>42</v>
      </c>
      <c r="O1" s="44" t="s">
        <v>43</v>
      </c>
      <c r="P1" s="44" t="s">
        <v>43</v>
      </c>
      <c r="Q1" s="44" t="s">
        <v>3</v>
      </c>
      <c r="R1" s="44" t="s">
        <v>4</v>
      </c>
      <c r="S1" s="44" t="s">
        <v>5</v>
      </c>
      <c r="T1" s="44" t="s">
        <v>6</v>
      </c>
      <c r="U1" s="44" t="s">
        <v>7</v>
      </c>
      <c r="V1" s="44" t="s">
        <v>8</v>
      </c>
      <c r="W1" s="44" t="s">
        <v>9</v>
      </c>
      <c r="X1" s="44" t="s">
        <v>10</v>
      </c>
      <c r="Y1" s="44" t="s">
        <v>11</v>
      </c>
      <c r="Z1" s="44" t="s">
        <v>12</v>
      </c>
      <c r="AA1" s="44" t="s">
        <v>13</v>
      </c>
    </row>
    <row r="2" spans="1:27" x14ac:dyDescent="0.25">
      <c r="A2" s="1" t="s">
        <v>14</v>
      </c>
      <c r="B2" s="1" t="s">
        <v>15</v>
      </c>
      <c r="C2" s="1" t="s">
        <v>16</v>
      </c>
      <c r="D2" s="2">
        <v>0.5</v>
      </c>
      <c r="E2" s="2">
        <v>0.5</v>
      </c>
      <c r="F2" s="2">
        <v>0.7</v>
      </c>
      <c r="G2" s="2">
        <v>0.6</v>
      </c>
      <c r="H2" s="2">
        <v>0.8</v>
      </c>
      <c r="I2" s="2">
        <v>0.8</v>
      </c>
      <c r="J2" s="2">
        <v>0.9</v>
      </c>
      <c r="K2" s="2">
        <v>0.9</v>
      </c>
      <c r="L2" s="2">
        <v>0.8</v>
      </c>
      <c r="M2" s="2">
        <v>0.8</v>
      </c>
      <c r="N2" s="2">
        <v>0.4</v>
      </c>
      <c r="O2" s="2">
        <v>0.4</v>
      </c>
      <c r="P2" s="2">
        <v>0.4</v>
      </c>
      <c r="Q2" s="2">
        <v>0.45</v>
      </c>
      <c r="R2" s="2">
        <v>0.9</v>
      </c>
      <c r="S2" s="2">
        <v>0.9</v>
      </c>
      <c r="T2" s="2">
        <v>0.9</v>
      </c>
      <c r="U2" s="2">
        <v>0.65</v>
      </c>
      <c r="V2" s="2">
        <v>0.7</v>
      </c>
      <c r="W2" s="2">
        <v>0.7</v>
      </c>
      <c r="X2" s="2">
        <v>0.75</v>
      </c>
      <c r="Y2" s="2">
        <v>0.8</v>
      </c>
      <c r="Z2" s="2">
        <v>0.8</v>
      </c>
      <c r="AA2" s="2">
        <v>0.8</v>
      </c>
    </row>
    <row r="3" spans="1:27" x14ac:dyDescent="0.25">
      <c r="A3" s="1" t="s">
        <v>14</v>
      </c>
      <c r="B3" s="1" t="s">
        <v>15</v>
      </c>
      <c r="C3" s="1" t="s">
        <v>17</v>
      </c>
      <c r="D3" s="2">
        <v>0.3</v>
      </c>
      <c r="E3" s="2">
        <v>0.3</v>
      </c>
      <c r="F3" s="2">
        <v>0.3</v>
      </c>
      <c r="G3" s="2">
        <v>0.3</v>
      </c>
      <c r="H3" s="2">
        <v>0.5</v>
      </c>
      <c r="I3" s="2">
        <v>0.4</v>
      </c>
      <c r="J3" s="2">
        <v>0.4</v>
      </c>
      <c r="K3" s="2">
        <v>0.4</v>
      </c>
      <c r="L3" s="2">
        <v>0.15</v>
      </c>
      <c r="M3" s="2">
        <v>0.3</v>
      </c>
      <c r="N3" s="2">
        <v>0.45</v>
      </c>
      <c r="O3" s="2">
        <v>0.45</v>
      </c>
      <c r="P3" s="2">
        <v>0.45</v>
      </c>
      <c r="Q3" s="2">
        <v>0.45</v>
      </c>
      <c r="R3" s="2">
        <v>0.5</v>
      </c>
      <c r="S3" s="2">
        <v>0.5</v>
      </c>
      <c r="T3" s="2">
        <v>0.4</v>
      </c>
      <c r="U3" s="2">
        <v>0.4</v>
      </c>
      <c r="V3" s="2">
        <v>0.4</v>
      </c>
      <c r="W3" s="2">
        <v>0.4</v>
      </c>
      <c r="X3" s="2">
        <v>0.55000000000000004</v>
      </c>
      <c r="Y3" s="2">
        <v>0.4</v>
      </c>
      <c r="Z3" s="2">
        <v>0.4</v>
      </c>
      <c r="AA3" s="2">
        <v>0.4</v>
      </c>
    </row>
    <row r="4" spans="1:27" ht="18.75" x14ac:dyDescent="0.3">
      <c r="A4" s="30" t="s">
        <v>67</v>
      </c>
      <c r="B4" s="30">
        <f>B89</f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 t="s">
        <v>28</v>
      </c>
      <c r="B5" s="1"/>
      <c r="C5" s="1"/>
      <c r="D5" s="12">
        <f>D2*$B4</f>
        <v>0</v>
      </c>
      <c r="E5" s="12">
        <f t="shared" ref="E5:AA5" si="0">E2*$B4</f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2">
        <f t="shared" si="0"/>
        <v>0</v>
      </c>
      <c r="O5" s="12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0</v>
      </c>
      <c r="T5" s="12">
        <f t="shared" si="0"/>
        <v>0</v>
      </c>
      <c r="U5" s="12">
        <f t="shared" si="0"/>
        <v>0</v>
      </c>
      <c r="V5" s="12">
        <f t="shared" si="0"/>
        <v>0</v>
      </c>
      <c r="W5" s="12">
        <f t="shared" si="0"/>
        <v>0</v>
      </c>
      <c r="X5" s="12">
        <f t="shared" si="0"/>
        <v>0</v>
      </c>
      <c r="Y5" s="12">
        <f t="shared" si="0"/>
        <v>0</v>
      </c>
      <c r="Z5" s="12">
        <f t="shared" si="0"/>
        <v>0</v>
      </c>
      <c r="AA5" s="12">
        <f t="shared" si="0"/>
        <v>0</v>
      </c>
    </row>
    <row r="6" spans="1:27" x14ac:dyDescent="0.25">
      <c r="A6" s="1" t="s">
        <v>31</v>
      </c>
      <c r="B6" s="1"/>
      <c r="C6" s="1"/>
      <c r="D6" s="2">
        <f>D3/D2</f>
        <v>0.6</v>
      </c>
      <c r="E6" s="2">
        <f t="shared" ref="E6:AA6" si="1">E3/E2</f>
        <v>0.6</v>
      </c>
      <c r="F6" s="2">
        <f t="shared" si="1"/>
        <v>0.4285714285714286</v>
      </c>
      <c r="G6" s="2">
        <f t="shared" si="1"/>
        <v>0.5</v>
      </c>
      <c r="H6" s="2">
        <f t="shared" si="1"/>
        <v>0.625</v>
      </c>
      <c r="I6" s="2">
        <f t="shared" si="1"/>
        <v>0.5</v>
      </c>
      <c r="J6" s="2">
        <f t="shared" si="1"/>
        <v>0.44444444444444448</v>
      </c>
      <c r="K6" s="2">
        <f t="shared" si="1"/>
        <v>0.44444444444444448</v>
      </c>
      <c r="L6" s="2">
        <f t="shared" si="1"/>
        <v>0.18749999999999997</v>
      </c>
      <c r="M6" s="2">
        <f t="shared" si="1"/>
        <v>0.37499999999999994</v>
      </c>
      <c r="N6" s="2">
        <f>N3/N2</f>
        <v>1.125</v>
      </c>
      <c r="O6" s="2">
        <f t="shared" si="1"/>
        <v>1.125</v>
      </c>
      <c r="P6" s="2">
        <f t="shared" si="1"/>
        <v>1.125</v>
      </c>
      <c r="Q6" s="2">
        <f t="shared" si="1"/>
        <v>1</v>
      </c>
      <c r="R6" s="2">
        <f t="shared" si="1"/>
        <v>0.55555555555555558</v>
      </c>
      <c r="S6" s="2">
        <f t="shared" si="1"/>
        <v>0.55555555555555558</v>
      </c>
      <c r="T6" s="2">
        <f t="shared" si="1"/>
        <v>0.44444444444444448</v>
      </c>
      <c r="U6" s="2">
        <f t="shared" si="1"/>
        <v>0.61538461538461542</v>
      </c>
      <c r="V6" s="2">
        <f t="shared" si="1"/>
        <v>0.57142857142857151</v>
      </c>
      <c r="W6" s="2">
        <f t="shared" si="1"/>
        <v>0.57142857142857151</v>
      </c>
      <c r="X6" s="2">
        <f t="shared" si="1"/>
        <v>0.73333333333333339</v>
      </c>
      <c r="Y6" s="2">
        <f t="shared" si="1"/>
        <v>0.5</v>
      </c>
      <c r="Z6" s="2">
        <f t="shared" si="1"/>
        <v>0.5</v>
      </c>
      <c r="AA6" s="2">
        <f t="shared" si="1"/>
        <v>0.5</v>
      </c>
    </row>
    <row r="7" spans="1:27" x14ac:dyDescent="0.25">
      <c r="A7" s="1" t="s">
        <v>29</v>
      </c>
      <c r="B7" s="1"/>
      <c r="C7" s="1"/>
      <c r="D7" s="1">
        <f>D5*D6</f>
        <v>0</v>
      </c>
      <c r="E7" s="1">
        <f t="shared" ref="E7:AA7" si="2">E5*E6</f>
        <v>0</v>
      </c>
      <c r="F7" s="1">
        <f t="shared" si="2"/>
        <v>0</v>
      </c>
      <c r="G7" s="1">
        <f t="shared" si="2"/>
        <v>0</v>
      </c>
      <c r="H7" s="1">
        <f t="shared" si="2"/>
        <v>0</v>
      </c>
      <c r="I7" s="1">
        <f t="shared" si="2"/>
        <v>0</v>
      </c>
      <c r="J7" s="1">
        <f t="shared" si="2"/>
        <v>0</v>
      </c>
      <c r="K7" s="1">
        <f t="shared" si="2"/>
        <v>0</v>
      </c>
      <c r="L7" s="1">
        <f t="shared" si="2"/>
        <v>0</v>
      </c>
      <c r="M7" s="1">
        <f t="shared" si="2"/>
        <v>0</v>
      </c>
      <c r="N7" s="1">
        <f t="shared" si="2"/>
        <v>0</v>
      </c>
      <c r="O7" s="1">
        <f t="shared" si="2"/>
        <v>0</v>
      </c>
      <c r="P7" s="1">
        <f t="shared" si="2"/>
        <v>0</v>
      </c>
      <c r="Q7" s="1">
        <f t="shared" si="2"/>
        <v>0</v>
      </c>
      <c r="R7" s="1">
        <f t="shared" si="2"/>
        <v>0</v>
      </c>
      <c r="S7" s="1">
        <f t="shared" si="2"/>
        <v>0</v>
      </c>
      <c r="T7" s="1">
        <f t="shared" si="2"/>
        <v>0</v>
      </c>
      <c r="U7" s="1">
        <f t="shared" si="2"/>
        <v>0</v>
      </c>
      <c r="V7" s="1">
        <f t="shared" si="2"/>
        <v>0</v>
      </c>
      <c r="W7" s="1">
        <f t="shared" si="2"/>
        <v>0</v>
      </c>
      <c r="X7" s="1">
        <f t="shared" si="2"/>
        <v>0</v>
      </c>
      <c r="Y7" s="1">
        <f t="shared" si="2"/>
        <v>0</v>
      </c>
      <c r="Z7" s="1">
        <f t="shared" si="2"/>
        <v>0</v>
      </c>
      <c r="AA7" s="1">
        <f t="shared" si="2"/>
        <v>0</v>
      </c>
    </row>
    <row r="8" spans="1:27" ht="18.75" customHeight="1" x14ac:dyDescent="0.25">
      <c r="A8" s="1" t="s">
        <v>30</v>
      </c>
      <c r="B8" s="1"/>
      <c r="C8" s="1"/>
      <c r="D8" s="1">
        <f>SQRT(D5^2+D7^2)</f>
        <v>0</v>
      </c>
      <c r="E8" s="1">
        <f t="shared" ref="E8:AA8" si="3">SQRT(E5^2+E7^2)</f>
        <v>0</v>
      </c>
      <c r="F8" s="1">
        <f t="shared" si="3"/>
        <v>0</v>
      </c>
      <c r="G8" s="1">
        <f t="shared" si="3"/>
        <v>0</v>
      </c>
      <c r="H8" s="1">
        <f t="shared" si="3"/>
        <v>0</v>
      </c>
      <c r="I8" s="1">
        <f t="shared" si="3"/>
        <v>0</v>
      </c>
      <c r="J8" s="1">
        <f t="shared" si="3"/>
        <v>0</v>
      </c>
      <c r="K8" s="1">
        <f t="shared" si="3"/>
        <v>0</v>
      </c>
      <c r="L8" s="1">
        <f t="shared" si="3"/>
        <v>0</v>
      </c>
      <c r="M8" s="1">
        <f t="shared" si="3"/>
        <v>0</v>
      </c>
      <c r="N8" s="1">
        <f t="shared" si="3"/>
        <v>0</v>
      </c>
      <c r="O8" s="1">
        <f t="shared" si="3"/>
        <v>0</v>
      </c>
      <c r="P8" s="1">
        <f t="shared" si="3"/>
        <v>0</v>
      </c>
      <c r="Q8" s="1">
        <f t="shared" si="3"/>
        <v>0</v>
      </c>
      <c r="R8" s="1">
        <f t="shared" si="3"/>
        <v>0</v>
      </c>
      <c r="S8" s="1">
        <f t="shared" si="3"/>
        <v>0</v>
      </c>
      <c r="T8" s="1">
        <f t="shared" si="3"/>
        <v>0</v>
      </c>
      <c r="U8" s="1">
        <f t="shared" si="3"/>
        <v>0</v>
      </c>
      <c r="V8" s="1">
        <f t="shared" si="3"/>
        <v>0</v>
      </c>
      <c r="W8" s="1">
        <f t="shared" si="3"/>
        <v>0</v>
      </c>
      <c r="X8" s="1">
        <f t="shared" si="3"/>
        <v>0</v>
      </c>
      <c r="Y8" s="1">
        <f t="shared" si="3"/>
        <v>0</v>
      </c>
      <c r="Z8" s="1">
        <f t="shared" si="3"/>
        <v>0</v>
      </c>
      <c r="AA8" s="1">
        <f t="shared" si="3"/>
        <v>0</v>
      </c>
    </row>
    <row r="9" spans="1:27" x14ac:dyDescent="0.25">
      <c r="A9" s="8" t="s">
        <v>18</v>
      </c>
      <c r="B9" s="7" t="s">
        <v>15</v>
      </c>
      <c r="C9" s="7" t="s">
        <v>16</v>
      </c>
      <c r="D9" s="7">
        <v>0.35</v>
      </c>
      <c r="E9" s="7">
        <v>0.35</v>
      </c>
      <c r="F9" s="7">
        <v>0.5</v>
      </c>
      <c r="G9" s="7">
        <v>0.7</v>
      </c>
      <c r="H9" s="7">
        <v>0.45</v>
      </c>
      <c r="I9" s="7">
        <v>0.35</v>
      </c>
      <c r="J9" s="7">
        <v>0.7</v>
      </c>
      <c r="K9" s="7">
        <v>0.7</v>
      </c>
      <c r="L9" s="7">
        <v>0.75</v>
      </c>
      <c r="M9" s="7">
        <v>0.75</v>
      </c>
      <c r="N9" s="7">
        <v>0.75</v>
      </c>
      <c r="O9" s="7">
        <v>0.75</v>
      </c>
      <c r="P9" s="7">
        <v>0.95</v>
      </c>
      <c r="Q9" s="7">
        <v>0.95</v>
      </c>
      <c r="R9" s="7">
        <v>0.95</v>
      </c>
      <c r="S9" s="7">
        <v>0.7</v>
      </c>
      <c r="T9" s="7">
        <v>0.95</v>
      </c>
      <c r="U9" s="7">
        <v>0.95</v>
      </c>
      <c r="V9" s="7">
        <v>0.8</v>
      </c>
      <c r="W9" s="7">
        <v>0.8</v>
      </c>
      <c r="X9" s="7">
        <v>0.85</v>
      </c>
      <c r="Y9" s="7">
        <v>0.85</v>
      </c>
      <c r="Z9" s="7">
        <v>0.8</v>
      </c>
      <c r="AA9" s="7">
        <v>0.8</v>
      </c>
    </row>
    <row r="10" spans="1:27" x14ac:dyDescent="0.25">
      <c r="A10" s="7" t="s">
        <v>18</v>
      </c>
      <c r="B10" s="7" t="s">
        <v>15</v>
      </c>
      <c r="C10" s="7" t="s">
        <v>17</v>
      </c>
      <c r="D10" s="7">
        <v>0.2</v>
      </c>
      <c r="E10" s="7">
        <v>0.2</v>
      </c>
      <c r="F10" s="7">
        <v>0.2</v>
      </c>
      <c r="G10" s="7">
        <v>0.2</v>
      </c>
      <c r="H10" s="7">
        <v>0.1</v>
      </c>
      <c r="I10" s="7">
        <v>0.1</v>
      </c>
      <c r="J10" s="7">
        <v>0.2</v>
      </c>
      <c r="K10" s="7">
        <v>0.2</v>
      </c>
      <c r="L10" s="7">
        <v>0.3</v>
      </c>
      <c r="M10" s="7">
        <v>0.3</v>
      </c>
      <c r="N10" s="7">
        <v>0.4</v>
      </c>
      <c r="O10" s="7">
        <v>0.4</v>
      </c>
      <c r="P10" s="7">
        <v>0.4</v>
      </c>
      <c r="Q10" s="7">
        <v>0.6</v>
      </c>
      <c r="R10" s="7">
        <v>0.2</v>
      </c>
      <c r="S10" s="7">
        <v>0.2</v>
      </c>
      <c r="T10" s="7">
        <v>0.2</v>
      </c>
      <c r="U10" s="7">
        <v>0.2</v>
      </c>
      <c r="V10" s="7">
        <v>0.3</v>
      </c>
      <c r="W10" s="7">
        <v>0.3</v>
      </c>
      <c r="X10" s="7">
        <v>0.3</v>
      </c>
      <c r="Y10" s="7">
        <v>0.1</v>
      </c>
      <c r="Z10" s="7">
        <v>0.2</v>
      </c>
      <c r="AA10" s="7">
        <v>0.2</v>
      </c>
    </row>
    <row r="11" spans="1:27" ht="18.75" x14ac:dyDescent="0.3">
      <c r="A11" s="37" t="s">
        <v>66</v>
      </c>
      <c r="B11" s="37">
        <f>B90</f>
        <v>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8" t="s">
        <v>28</v>
      </c>
      <c r="B12" s="8"/>
      <c r="C12" s="8"/>
      <c r="D12" s="19">
        <f>D9*$B11</f>
        <v>3.15</v>
      </c>
      <c r="E12" s="19">
        <f t="shared" ref="E12:V12" si="4">E9*$B11</f>
        <v>3.15</v>
      </c>
      <c r="F12" s="19">
        <f t="shared" si="4"/>
        <v>4.5</v>
      </c>
      <c r="G12" s="19">
        <f t="shared" si="4"/>
        <v>6.3</v>
      </c>
      <c r="H12" s="19">
        <f t="shared" si="4"/>
        <v>4.05</v>
      </c>
      <c r="I12" s="19">
        <f t="shared" si="4"/>
        <v>3.15</v>
      </c>
      <c r="J12" s="19">
        <f t="shared" si="4"/>
        <v>6.3</v>
      </c>
      <c r="K12" s="19">
        <f t="shared" si="4"/>
        <v>6.3</v>
      </c>
      <c r="L12" s="19">
        <f t="shared" si="4"/>
        <v>6.75</v>
      </c>
      <c r="M12" s="19">
        <f t="shared" si="4"/>
        <v>6.75</v>
      </c>
      <c r="N12" s="19">
        <f t="shared" si="4"/>
        <v>6.75</v>
      </c>
      <c r="O12" s="19">
        <f t="shared" si="4"/>
        <v>6.75</v>
      </c>
      <c r="P12" s="19">
        <f t="shared" si="4"/>
        <v>8.5499999999999989</v>
      </c>
      <c r="Q12" s="19">
        <f t="shared" si="4"/>
        <v>8.5499999999999989</v>
      </c>
      <c r="R12" s="19">
        <f t="shared" si="4"/>
        <v>8.5499999999999989</v>
      </c>
      <c r="S12" s="19">
        <f t="shared" si="4"/>
        <v>6.3</v>
      </c>
      <c r="T12" s="19">
        <f t="shared" si="4"/>
        <v>8.5499999999999989</v>
      </c>
      <c r="U12" s="19">
        <f t="shared" si="4"/>
        <v>8.5499999999999989</v>
      </c>
      <c r="V12" s="19">
        <f t="shared" si="4"/>
        <v>7.2</v>
      </c>
      <c r="W12" s="19">
        <f t="shared" ref="W12" si="5">W9*$B11</f>
        <v>7.2</v>
      </c>
      <c r="X12" s="19">
        <f t="shared" ref="X12" si="6">X9*$B11</f>
        <v>7.6499999999999995</v>
      </c>
      <c r="Y12" s="19">
        <f t="shared" ref="Y12" si="7">Y9*$B11</f>
        <v>7.6499999999999995</v>
      </c>
      <c r="Z12" s="19">
        <f t="shared" ref="Z12" si="8">Z9*$B11</f>
        <v>7.2</v>
      </c>
      <c r="AA12" s="19">
        <f t="shared" ref="AA12" si="9">AA9*$B11</f>
        <v>7.2</v>
      </c>
    </row>
    <row r="13" spans="1:27" x14ac:dyDescent="0.25">
      <c r="A13" s="8" t="s">
        <v>31</v>
      </c>
      <c r="B13" s="8"/>
      <c r="C13" s="8"/>
      <c r="D13" s="7">
        <f>D10/D9</f>
        <v>0.57142857142857151</v>
      </c>
      <c r="E13" s="7">
        <f t="shared" ref="E13:AA13" si="10">E10/E9</f>
        <v>0.57142857142857151</v>
      </c>
      <c r="F13" s="7">
        <f t="shared" si="10"/>
        <v>0.4</v>
      </c>
      <c r="G13" s="7">
        <f t="shared" si="10"/>
        <v>0.28571428571428575</v>
      </c>
      <c r="H13" s="7">
        <f t="shared" si="10"/>
        <v>0.22222222222222224</v>
      </c>
      <c r="I13" s="7">
        <f t="shared" si="10"/>
        <v>0.28571428571428575</v>
      </c>
      <c r="J13" s="7">
        <f t="shared" si="10"/>
        <v>0.28571428571428575</v>
      </c>
      <c r="K13" s="7">
        <f t="shared" si="10"/>
        <v>0.28571428571428575</v>
      </c>
      <c r="L13" s="7">
        <f t="shared" si="10"/>
        <v>0.39999999999999997</v>
      </c>
      <c r="M13" s="7">
        <f t="shared" si="10"/>
        <v>0.39999999999999997</v>
      </c>
      <c r="N13" s="7">
        <f t="shared" si="10"/>
        <v>0.53333333333333333</v>
      </c>
      <c r="O13" s="7">
        <f t="shared" si="10"/>
        <v>0.53333333333333333</v>
      </c>
      <c r="P13" s="7">
        <f t="shared" si="10"/>
        <v>0.4210526315789474</v>
      </c>
      <c r="Q13" s="7">
        <f t="shared" si="10"/>
        <v>0.63157894736842102</v>
      </c>
      <c r="R13" s="7">
        <f t="shared" si="10"/>
        <v>0.2105263157894737</v>
      </c>
      <c r="S13" s="7">
        <f t="shared" si="10"/>
        <v>0.28571428571428575</v>
      </c>
      <c r="T13" s="7">
        <f t="shared" si="10"/>
        <v>0.2105263157894737</v>
      </c>
      <c r="U13" s="7">
        <f t="shared" si="10"/>
        <v>0.2105263157894737</v>
      </c>
      <c r="V13" s="7">
        <f t="shared" si="10"/>
        <v>0.37499999999999994</v>
      </c>
      <c r="W13" s="7">
        <f t="shared" si="10"/>
        <v>0.37499999999999994</v>
      </c>
      <c r="X13" s="7">
        <f t="shared" si="10"/>
        <v>0.35294117647058826</v>
      </c>
      <c r="Y13" s="7">
        <f t="shared" si="10"/>
        <v>0.11764705882352942</v>
      </c>
      <c r="Z13" s="7">
        <f t="shared" si="10"/>
        <v>0.25</v>
      </c>
      <c r="AA13" s="7">
        <f t="shared" si="10"/>
        <v>0.25</v>
      </c>
    </row>
    <row r="14" spans="1:27" x14ac:dyDescent="0.25">
      <c r="A14" s="8" t="s">
        <v>29</v>
      </c>
      <c r="B14" s="8"/>
      <c r="C14" s="8"/>
      <c r="D14" s="7">
        <f>D12*D13</f>
        <v>1.8000000000000003</v>
      </c>
      <c r="E14" s="7">
        <f t="shared" ref="E14:AA14" si="11">E12*E13</f>
        <v>1.8000000000000003</v>
      </c>
      <c r="F14" s="7">
        <f t="shared" si="11"/>
        <v>1.8</v>
      </c>
      <c r="G14" s="7">
        <f t="shared" si="11"/>
        <v>1.8000000000000003</v>
      </c>
      <c r="H14" s="7">
        <f t="shared" si="11"/>
        <v>0.9</v>
      </c>
      <c r="I14" s="7">
        <f t="shared" si="11"/>
        <v>0.90000000000000013</v>
      </c>
      <c r="J14" s="7">
        <f t="shared" si="11"/>
        <v>1.8000000000000003</v>
      </c>
      <c r="K14" s="7">
        <f t="shared" si="11"/>
        <v>1.8000000000000003</v>
      </c>
      <c r="L14" s="7">
        <f t="shared" si="11"/>
        <v>2.6999999999999997</v>
      </c>
      <c r="M14" s="7">
        <f t="shared" si="11"/>
        <v>2.6999999999999997</v>
      </c>
      <c r="N14" s="7">
        <f t="shared" si="11"/>
        <v>3.6</v>
      </c>
      <c r="O14" s="7">
        <f t="shared" si="11"/>
        <v>3.6</v>
      </c>
      <c r="P14" s="7">
        <f t="shared" si="11"/>
        <v>3.5999999999999996</v>
      </c>
      <c r="Q14" s="7">
        <f t="shared" si="11"/>
        <v>5.3999999999999995</v>
      </c>
      <c r="R14" s="7">
        <f t="shared" si="11"/>
        <v>1.7999999999999998</v>
      </c>
      <c r="S14" s="7">
        <f t="shared" si="11"/>
        <v>1.8000000000000003</v>
      </c>
      <c r="T14" s="7">
        <f t="shared" si="11"/>
        <v>1.7999999999999998</v>
      </c>
      <c r="U14" s="7">
        <f t="shared" si="11"/>
        <v>1.7999999999999998</v>
      </c>
      <c r="V14" s="7">
        <f t="shared" si="11"/>
        <v>2.6999999999999997</v>
      </c>
      <c r="W14" s="7">
        <f t="shared" si="11"/>
        <v>2.6999999999999997</v>
      </c>
      <c r="X14" s="7">
        <f t="shared" si="11"/>
        <v>2.7</v>
      </c>
      <c r="Y14" s="7">
        <f t="shared" si="11"/>
        <v>0.9</v>
      </c>
      <c r="Z14" s="7">
        <f t="shared" si="11"/>
        <v>1.8</v>
      </c>
      <c r="AA14" s="7">
        <f t="shared" si="11"/>
        <v>1.8</v>
      </c>
    </row>
    <row r="15" spans="1:27" x14ac:dyDescent="0.25">
      <c r="A15" s="8" t="s">
        <v>30</v>
      </c>
      <c r="B15" s="8"/>
      <c r="C15" s="8"/>
      <c r="D15" s="8">
        <f>SQRT(D12^2+D14^2)</f>
        <v>3.6280159867343476</v>
      </c>
      <c r="E15" s="8">
        <f t="shared" ref="E15:AA15" si="12">SQRT(E12^2+E14^2)</f>
        <v>3.6280159867343476</v>
      </c>
      <c r="F15" s="8">
        <f t="shared" si="12"/>
        <v>4.8466483264210538</v>
      </c>
      <c r="G15" s="8">
        <f t="shared" si="12"/>
        <v>6.5520989003524663</v>
      </c>
      <c r="H15" s="8">
        <f t="shared" si="12"/>
        <v>4.1487950057817988</v>
      </c>
      <c r="I15" s="8">
        <f t="shared" si="12"/>
        <v>3.2760494501762332</v>
      </c>
      <c r="J15" s="8">
        <f t="shared" si="12"/>
        <v>6.5520989003524663</v>
      </c>
      <c r="K15" s="8">
        <f t="shared" si="12"/>
        <v>6.5520989003524663</v>
      </c>
      <c r="L15" s="8">
        <f t="shared" si="12"/>
        <v>7.2699724896315807</v>
      </c>
      <c r="M15" s="8">
        <f t="shared" si="12"/>
        <v>7.2699724896315807</v>
      </c>
      <c r="N15" s="8">
        <f t="shared" si="12"/>
        <v>7.65</v>
      </c>
      <c r="O15" s="8">
        <f t="shared" si="12"/>
        <v>7.65</v>
      </c>
      <c r="P15" s="8">
        <f t="shared" si="12"/>
        <v>9.2769876576397348</v>
      </c>
      <c r="Q15" s="8">
        <f t="shared" si="12"/>
        <v>10.112492274409902</v>
      </c>
      <c r="R15" s="8">
        <f t="shared" si="12"/>
        <v>8.7374195275264182</v>
      </c>
      <c r="S15" s="8">
        <f t="shared" si="12"/>
        <v>6.5520989003524663</v>
      </c>
      <c r="T15" s="8">
        <f t="shared" si="12"/>
        <v>8.7374195275264182</v>
      </c>
      <c r="U15" s="8">
        <f t="shared" si="12"/>
        <v>8.7374195275264182</v>
      </c>
      <c r="V15" s="8">
        <f t="shared" si="12"/>
        <v>7.689603370785778</v>
      </c>
      <c r="W15" s="8">
        <f t="shared" si="12"/>
        <v>7.689603370785778</v>
      </c>
      <c r="X15" s="8">
        <f t="shared" si="12"/>
        <v>8.1124903697939761</v>
      </c>
      <c r="Y15" s="8">
        <f t="shared" si="12"/>
        <v>7.7027592458806602</v>
      </c>
      <c r="Z15" s="8">
        <f t="shared" si="12"/>
        <v>7.4215901261117896</v>
      </c>
      <c r="AA15" s="8">
        <f t="shared" si="12"/>
        <v>7.4215901261117896</v>
      </c>
    </row>
    <row r="16" spans="1:27" x14ac:dyDescent="0.25">
      <c r="A16" s="3" t="s">
        <v>19</v>
      </c>
      <c r="B16" s="3" t="s">
        <v>15</v>
      </c>
      <c r="C16" s="3" t="s">
        <v>16</v>
      </c>
      <c r="D16" s="3">
        <v>0.5</v>
      </c>
      <c r="E16" s="3">
        <v>0.5</v>
      </c>
      <c r="F16" s="3">
        <v>0.5</v>
      </c>
      <c r="G16" s="3">
        <v>0.65</v>
      </c>
      <c r="H16" s="3">
        <v>0.8</v>
      </c>
      <c r="I16" s="3">
        <v>0.75</v>
      </c>
      <c r="J16" s="3">
        <v>0.9</v>
      </c>
      <c r="K16" s="3">
        <v>0.9</v>
      </c>
      <c r="L16" s="3">
        <v>0.9</v>
      </c>
      <c r="M16" s="3">
        <v>0.9</v>
      </c>
      <c r="N16" s="3">
        <v>1</v>
      </c>
      <c r="O16" s="3">
        <v>1</v>
      </c>
      <c r="P16" s="3">
        <v>0.75</v>
      </c>
      <c r="Q16" s="3">
        <v>1</v>
      </c>
      <c r="R16" s="3">
        <v>0.9</v>
      </c>
      <c r="S16" s="3">
        <v>0.9</v>
      </c>
      <c r="T16" s="3">
        <v>0.9</v>
      </c>
      <c r="U16" s="3">
        <v>0.9</v>
      </c>
      <c r="V16" s="3">
        <v>0.5</v>
      </c>
      <c r="W16" s="3">
        <v>0.6</v>
      </c>
      <c r="X16" s="3">
        <v>0.6</v>
      </c>
      <c r="Y16" s="3">
        <v>0.7</v>
      </c>
      <c r="Z16" s="3">
        <v>0.25</v>
      </c>
      <c r="AA16" s="3">
        <v>0.25</v>
      </c>
    </row>
    <row r="17" spans="1:27" x14ac:dyDescent="0.25">
      <c r="A17" s="3" t="s">
        <v>19</v>
      </c>
      <c r="B17" s="3" t="s">
        <v>15</v>
      </c>
      <c r="C17" s="3" t="s">
        <v>17</v>
      </c>
      <c r="D17" s="3">
        <v>0.2</v>
      </c>
      <c r="E17" s="3">
        <v>0.2</v>
      </c>
      <c r="F17" s="3">
        <v>0.35</v>
      </c>
      <c r="G17" s="3">
        <v>0.2</v>
      </c>
      <c r="H17" s="3">
        <v>0.3</v>
      </c>
      <c r="I17" s="3">
        <v>0.3</v>
      </c>
      <c r="J17" s="3">
        <v>0.3</v>
      </c>
      <c r="K17" s="3">
        <v>0.3</v>
      </c>
      <c r="L17" s="3">
        <v>0.3</v>
      </c>
      <c r="M17" s="3">
        <v>0.3</v>
      </c>
      <c r="N17" s="3">
        <v>0.6</v>
      </c>
      <c r="O17" s="3">
        <v>0.5</v>
      </c>
      <c r="P17" s="3">
        <v>0.4</v>
      </c>
      <c r="Q17" s="3">
        <v>0.4</v>
      </c>
      <c r="R17" s="3">
        <v>0.3</v>
      </c>
      <c r="S17" s="3">
        <v>0.4</v>
      </c>
      <c r="T17" s="3">
        <v>0.3</v>
      </c>
      <c r="U17" s="3">
        <v>0.3</v>
      </c>
      <c r="V17" s="3">
        <v>0.3</v>
      </c>
      <c r="W17" s="3">
        <v>0.3</v>
      </c>
      <c r="X17" s="3">
        <v>0.2</v>
      </c>
      <c r="Y17" s="3">
        <v>0.2</v>
      </c>
      <c r="Z17" s="3">
        <v>0.2</v>
      </c>
      <c r="AA17" s="3">
        <v>0.2</v>
      </c>
    </row>
    <row r="18" spans="1:27" ht="18.75" x14ac:dyDescent="0.3">
      <c r="A18" s="31" t="s">
        <v>65</v>
      </c>
      <c r="B18" s="31">
        <f>B91</f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5">
      <c r="A19" s="4" t="s">
        <v>28</v>
      </c>
      <c r="B19" s="4"/>
      <c r="C19" s="4"/>
      <c r="D19" s="20">
        <f>D16*$B18</f>
        <v>0</v>
      </c>
      <c r="E19" s="20">
        <f t="shared" ref="E19" si="13">E16*$B18</f>
        <v>0</v>
      </c>
      <c r="F19" s="20">
        <f t="shared" ref="F19" si="14">F16*$B18</f>
        <v>0</v>
      </c>
      <c r="G19" s="20">
        <f t="shared" ref="G19" si="15">G16*$B18</f>
        <v>0</v>
      </c>
      <c r="H19" s="20">
        <f t="shared" ref="H19" si="16">H16*$B18</f>
        <v>0</v>
      </c>
      <c r="I19" s="20">
        <f t="shared" ref="I19" si="17">I16*$B18</f>
        <v>0</v>
      </c>
      <c r="J19" s="20">
        <f t="shared" ref="J19" si="18">J16*$B18</f>
        <v>0</v>
      </c>
      <c r="K19" s="20">
        <f t="shared" ref="K19" si="19">K16*$B18</f>
        <v>0</v>
      </c>
      <c r="L19" s="20">
        <f t="shared" ref="L19" si="20">L16*$B18</f>
        <v>0</v>
      </c>
      <c r="M19" s="20">
        <f t="shared" ref="M19" si="21">M16*$B18</f>
        <v>0</v>
      </c>
      <c r="N19" s="20">
        <f t="shared" ref="N19" si="22">N16*$B18</f>
        <v>0</v>
      </c>
      <c r="O19" s="20">
        <f t="shared" ref="O19" si="23">O16*$B18</f>
        <v>0</v>
      </c>
      <c r="P19" s="20">
        <f t="shared" ref="P19" si="24">P16*$B18</f>
        <v>0</v>
      </c>
      <c r="Q19" s="20">
        <f t="shared" ref="Q19" si="25">Q16*$B18</f>
        <v>0</v>
      </c>
      <c r="R19" s="20">
        <f t="shared" ref="R19" si="26">R16*$B18</f>
        <v>0</v>
      </c>
      <c r="S19" s="20">
        <f t="shared" ref="S19" si="27">S16*$B18</f>
        <v>0</v>
      </c>
      <c r="T19" s="20">
        <f t="shared" ref="T19" si="28">T16*$B18</f>
        <v>0</v>
      </c>
      <c r="U19" s="20">
        <f t="shared" ref="U19" si="29">U16*$B18</f>
        <v>0</v>
      </c>
      <c r="V19" s="20">
        <f t="shared" ref="V19" si="30">V16*$B18</f>
        <v>0</v>
      </c>
      <c r="W19" s="20">
        <f t="shared" ref="W19" si="31">W16*$B18</f>
        <v>0</v>
      </c>
      <c r="X19" s="20">
        <f t="shared" ref="X19" si="32">X16*$B18</f>
        <v>0</v>
      </c>
      <c r="Y19" s="20">
        <f t="shared" ref="Y19" si="33">Y16*$B18</f>
        <v>0</v>
      </c>
      <c r="Z19" s="20">
        <f t="shared" ref="Z19" si="34">Z16*$B18</f>
        <v>0</v>
      </c>
      <c r="AA19" s="20">
        <f t="shared" ref="AA19" si="35">AA16*$B18</f>
        <v>0</v>
      </c>
    </row>
    <row r="20" spans="1:27" x14ac:dyDescent="0.25">
      <c r="A20" s="4" t="s">
        <v>31</v>
      </c>
      <c r="B20" s="4"/>
      <c r="C20" s="4"/>
      <c r="D20" s="3">
        <f t="shared" ref="D20:U20" si="36">D17/D16</f>
        <v>0.4</v>
      </c>
      <c r="E20" s="3">
        <f t="shared" si="36"/>
        <v>0.4</v>
      </c>
      <c r="F20" s="3">
        <f t="shared" si="36"/>
        <v>0.7</v>
      </c>
      <c r="G20" s="3">
        <f t="shared" si="36"/>
        <v>0.30769230769230771</v>
      </c>
      <c r="H20" s="3">
        <f t="shared" si="36"/>
        <v>0.37499999999999994</v>
      </c>
      <c r="I20" s="3">
        <f t="shared" si="36"/>
        <v>0.39999999999999997</v>
      </c>
      <c r="J20" s="3">
        <f t="shared" si="36"/>
        <v>0.33333333333333331</v>
      </c>
      <c r="K20" s="3">
        <f t="shared" si="36"/>
        <v>0.33333333333333331</v>
      </c>
      <c r="L20" s="3">
        <f t="shared" si="36"/>
        <v>0.33333333333333331</v>
      </c>
      <c r="M20" s="3">
        <f t="shared" si="36"/>
        <v>0.33333333333333331</v>
      </c>
      <c r="N20" s="3">
        <f t="shared" si="36"/>
        <v>0.6</v>
      </c>
      <c r="O20" s="3">
        <f t="shared" si="36"/>
        <v>0.5</v>
      </c>
      <c r="P20" s="3">
        <f t="shared" si="36"/>
        <v>0.53333333333333333</v>
      </c>
      <c r="Q20" s="3">
        <f t="shared" si="36"/>
        <v>0.4</v>
      </c>
      <c r="R20" s="3">
        <f t="shared" si="36"/>
        <v>0.33333333333333331</v>
      </c>
      <c r="S20" s="3">
        <f t="shared" si="36"/>
        <v>0.44444444444444448</v>
      </c>
      <c r="T20" s="3">
        <f t="shared" si="36"/>
        <v>0.33333333333333331</v>
      </c>
      <c r="U20" s="3">
        <f t="shared" si="36"/>
        <v>0.33333333333333331</v>
      </c>
      <c r="V20" s="3">
        <f t="shared" ref="V20:AA20" si="37">V17/V16</f>
        <v>0.6</v>
      </c>
      <c r="W20" s="3">
        <f t="shared" si="37"/>
        <v>0.5</v>
      </c>
      <c r="X20" s="3">
        <f t="shared" si="37"/>
        <v>0.33333333333333337</v>
      </c>
      <c r="Y20" s="3">
        <f t="shared" si="37"/>
        <v>0.28571428571428575</v>
      </c>
      <c r="Z20" s="3">
        <f t="shared" si="37"/>
        <v>0.8</v>
      </c>
      <c r="AA20" s="3">
        <f t="shared" si="37"/>
        <v>0.8</v>
      </c>
    </row>
    <row r="21" spans="1:27" x14ac:dyDescent="0.25">
      <c r="A21" s="4" t="s">
        <v>29</v>
      </c>
      <c r="B21" s="4"/>
      <c r="C21" s="4"/>
      <c r="D21" s="4">
        <f t="shared" ref="D21:U21" si="38">D19*D20</f>
        <v>0</v>
      </c>
      <c r="E21" s="4">
        <f t="shared" si="38"/>
        <v>0</v>
      </c>
      <c r="F21" s="4">
        <f t="shared" si="38"/>
        <v>0</v>
      </c>
      <c r="G21" s="4">
        <f t="shared" si="38"/>
        <v>0</v>
      </c>
      <c r="H21" s="4">
        <f t="shared" si="38"/>
        <v>0</v>
      </c>
      <c r="I21" s="4">
        <f t="shared" si="38"/>
        <v>0</v>
      </c>
      <c r="J21" s="4">
        <f t="shared" si="38"/>
        <v>0</v>
      </c>
      <c r="K21" s="4">
        <f t="shared" si="38"/>
        <v>0</v>
      </c>
      <c r="L21" s="4">
        <f t="shared" si="38"/>
        <v>0</v>
      </c>
      <c r="M21" s="4">
        <f t="shared" si="38"/>
        <v>0</v>
      </c>
      <c r="N21" s="4">
        <f t="shared" si="38"/>
        <v>0</v>
      </c>
      <c r="O21" s="4">
        <f t="shared" si="38"/>
        <v>0</v>
      </c>
      <c r="P21" s="4">
        <f t="shared" si="38"/>
        <v>0</v>
      </c>
      <c r="Q21" s="4">
        <f t="shared" si="38"/>
        <v>0</v>
      </c>
      <c r="R21" s="4">
        <f t="shared" si="38"/>
        <v>0</v>
      </c>
      <c r="S21" s="4">
        <f t="shared" si="38"/>
        <v>0</v>
      </c>
      <c r="T21" s="4">
        <f t="shared" si="38"/>
        <v>0</v>
      </c>
      <c r="U21" s="4">
        <f t="shared" si="38"/>
        <v>0</v>
      </c>
      <c r="V21" s="4">
        <f t="shared" ref="V21:AA21" si="39">V19*V20</f>
        <v>0</v>
      </c>
      <c r="W21" s="4">
        <f t="shared" si="39"/>
        <v>0</v>
      </c>
      <c r="X21" s="4">
        <f t="shared" si="39"/>
        <v>0</v>
      </c>
      <c r="Y21" s="4">
        <f t="shared" si="39"/>
        <v>0</v>
      </c>
      <c r="Z21" s="4">
        <f t="shared" si="39"/>
        <v>0</v>
      </c>
      <c r="AA21" s="4">
        <f t="shared" si="39"/>
        <v>0</v>
      </c>
    </row>
    <row r="22" spans="1:27" x14ac:dyDescent="0.25">
      <c r="A22" s="4" t="s">
        <v>30</v>
      </c>
      <c r="B22" s="4"/>
      <c r="C22" s="4"/>
      <c r="D22" s="4">
        <f t="shared" ref="D22:U22" si="40">SQRT(D19^2+D21^2)</f>
        <v>0</v>
      </c>
      <c r="E22" s="4">
        <f t="shared" si="40"/>
        <v>0</v>
      </c>
      <c r="F22" s="4">
        <f t="shared" si="40"/>
        <v>0</v>
      </c>
      <c r="G22" s="4">
        <f t="shared" si="40"/>
        <v>0</v>
      </c>
      <c r="H22" s="4">
        <f t="shared" si="40"/>
        <v>0</v>
      </c>
      <c r="I22" s="4">
        <f t="shared" si="40"/>
        <v>0</v>
      </c>
      <c r="J22" s="4">
        <f t="shared" si="40"/>
        <v>0</v>
      </c>
      <c r="K22" s="4">
        <f t="shared" si="40"/>
        <v>0</v>
      </c>
      <c r="L22" s="4">
        <f t="shared" si="40"/>
        <v>0</v>
      </c>
      <c r="M22" s="4">
        <f t="shared" si="40"/>
        <v>0</v>
      </c>
      <c r="N22" s="4">
        <f t="shared" si="40"/>
        <v>0</v>
      </c>
      <c r="O22" s="4">
        <f t="shared" si="40"/>
        <v>0</v>
      </c>
      <c r="P22" s="4">
        <f t="shared" si="40"/>
        <v>0</v>
      </c>
      <c r="Q22" s="4">
        <f t="shared" si="40"/>
        <v>0</v>
      </c>
      <c r="R22" s="4">
        <f t="shared" si="40"/>
        <v>0</v>
      </c>
      <c r="S22" s="4">
        <f t="shared" si="40"/>
        <v>0</v>
      </c>
      <c r="T22" s="4">
        <f t="shared" si="40"/>
        <v>0</v>
      </c>
      <c r="U22" s="4">
        <f t="shared" si="40"/>
        <v>0</v>
      </c>
      <c r="V22" s="4">
        <f t="shared" ref="V22:AA22" si="41">SQRT(V19^2+V21^2)</f>
        <v>0</v>
      </c>
      <c r="W22" s="4">
        <f t="shared" si="41"/>
        <v>0</v>
      </c>
      <c r="X22" s="4">
        <f t="shared" si="41"/>
        <v>0</v>
      </c>
      <c r="Y22" s="4">
        <f t="shared" si="41"/>
        <v>0</v>
      </c>
      <c r="Z22" s="4">
        <f t="shared" si="41"/>
        <v>0</v>
      </c>
      <c r="AA22" s="4">
        <f t="shared" si="41"/>
        <v>0</v>
      </c>
    </row>
    <row r="23" spans="1:27" x14ac:dyDescent="0.25">
      <c r="A23" s="13" t="s">
        <v>20</v>
      </c>
      <c r="B23" s="13" t="s">
        <v>15</v>
      </c>
      <c r="C23" s="13" t="s">
        <v>16</v>
      </c>
      <c r="D23" s="13">
        <v>0.5</v>
      </c>
      <c r="E23" s="13">
        <v>0.45</v>
      </c>
      <c r="F23" s="13">
        <v>0.6</v>
      </c>
      <c r="G23" s="13">
        <v>0.6</v>
      </c>
      <c r="H23" s="13">
        <v>0.9</v>
      </c>
      <c r="I23" s="13">
        <v>0.9</v>
      </c>
      <c r="J23" s="13">
        <v>0.95</v>
      </c>
      <c r="K23" s="13">
        <v>0.9</v>
      </c>
      <c r="L23" s="13">
        <v>0.9</v>
      </c>
      <c r="M23" s="13">
        <v>0.9</v>
      </c>
      <c r="N23" s="13">
        <v>0.7</v>
      </c>
      <c r="O23" s="13">
        <v>0.55000000000000004</v>
      </c>
      <c r="P23" s="13">
        <v>0.3</v>
      </c>
      <c r="Q23" s="13">
        <v>0.3</v>
      </c>
      <c r="R23" s="13">
        <v>0.9</v>
      </c>
      <c r="S23" s="13">
        <v>0.9</v>
      </c>
      <c r="T23" s="13">
        <v>0.75</v>
      </c>
      <c r="U23" s="13">
        <v>0.9</v>
      </c>
      <c r="V23" s="13">
        <v>0.8</v>
      </c>
      <c r="W23" s="13">
        <v>0.8</v>
      </c>
      <c r="X23" s="13">
        <v>0.8</v>
      </c>
      <c r="Y23" s="13">
        <v>0.8</v>
      </c>
      <c r="Z23" s="13">
        <v>0.65</v>
      </c>
      <c r="AA23" s="13">
        <v>0.75</v>
      </c>
    </row>
    <row r="24" spans="1:27" x14ac:dyDescent="0.25">
      <c r="A24" s="13" t="s">
        <v>20</v>
      </c>
      <c r="B24" s="13" t="s">
        <v>15</v>
      </c>
      <c r="C24" s="13" t="s">
        <v>17</v>
      </c>
      <c r="D24" s="13">
        <v>0.1</v>
      </c>
      <c r="E24" s="13">
        <v>0.1</v>
      </c>
      <c r="F24" s="13">
        <v>0.15</v>
      </c>
      <c r="G24" s="13">
        <v>0.2</v>
      </c>
      <c r="H24" s="13">
        <v>0.3</v>
      </c>
      <c r="I24" s="13">
        <v>0.1</v>
      </c>
      <c r="J24" s="13">
        <v>0.1</v>
      </c>
      <c r="K24" s="13">
        <v>0.1</v>
      </c>
      <c r="L24" s="13">
        <v>0.3</v>
      </c>
      <c r="M24" s="13">
        <v>0.3</v>
      </c>
      <c r="N24" s="13">
        <v>0.35</v>
      </c>
      <c r="O24" s="13">
        <v>0.35</v>
      </c>
      <c r="P24" s="13">
        <v>0.35</v>
      </c>
      <c r="Q24" s="13">
        <v>0.35</v>
      </c>
      <c r="R24" s="13">
        <v>0.35</v>
      </c>
      <c r="S24" s="13">
        <v>0.5</v>
      </c>
      <c r="T24" s="13">
        <v>0.25</v>
      </c>
      <c r="U24" s="13">
        <v>0.15</v>
      </c>
      <c r="V24" s="13">
        <v>0.3</v>
      </c>
      <c r="W24" s="13">
        <v>0.1</v>
      </c>
      <c r="X24" s="13">
        <v>0.25</v>
      </c>
      <c r="Y24" s="13">
        <v>0.25</v>
      </c>
      <c r="Z24" s="13">
        <v>0.25</v>
      </c>
      <c r="AA24" s="13">
        <v>0.25</v>
      </c>
    </row>
    <row r="25" spans="1:27" ht="18.75" x14ac:dyDescent="0.3">
      <c r="A25" s="32" t="s">
        <v>64</v>
      </c>
      <c r="B25" s="32">
        <f>B92</f>
        <v>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x14ac:dyDescent="0.25">
      <c r="A26" s="14" t="s">
        <v>28</v>
      </c>
      <c r="B26" s="14"/>
      <c r="C26" s="14"/>
      <c r="D26" s="21">
        <f>D23*$B25</f>
        <v>0</v>
      </c>
      <c r="E26" s="21">
        <f t="shared" ref="E26" si="42">E23*$B25</f>
        <v>0</v>
      </c>
      <c r="F26" s="21">
        <f t="shared" ref="F26" si="43">F23*$B25</f>
        <v>0</v>
      </c>
      <c r="G26" s="21">
        <f t="shared" ref="G26" si="44">G23*$B25</f>
        <v>0</v>
      </c>
      <c r="H26" s="21">
        <f t="shared" ref="H26" si="45">H23*$B25</f>
        <v>0</v>
      </c>
      <c r="I26" s="21">
        <f t="shared" ref="I26" si="46">I23*$B25</f>
        <v>0</v>
      </c>
      <c r="J26" s="21">
        <f t="shared" ref="J26" si="47">J23*$B25</f>
        <v>0</v>
      </c>
      <c r="K26" s="21">
        <f t="shared" ref="K26" si="48">K23*$B25</f>
        <v>0</v>
      </c>
      <c r="L26" s="21">
        <f t="shared" ref="L26" si="49">L23*$B25</f>
        <v>0</v>
      </c>
      <c r="M26" s="21">
        <f t="shared" ref="M26" si="50">M23*$B25</f>
        <v>0</v>
      </c>
      <c r="N26" s="21">
        <f t="shared" ref="N26" si="51">N23*$B25</f>
        <v>0</v>
      </c>
      <c r="O26" s="21">
        <f t="shared" ref="O26" si="52">O23*$B25</f>
        <v>0</v>
      </c>
      <c r="P26" s="21">
        <f t="shared" ref="P26" si="53">P23*$B25</f>
        <v>0</v>
      </c>
      <c r="Q26" s="21">
        <f t="shared" ref="Q26" si="54">Q23*$B25</f>
        <v>0</v>
      </c>
      <c r="R26" s="21">
        <f t="shared" ref="R26" si="55">R23*$B25</f>
        <v>0</v>
      </c>
      <c r="S26" s="21">
        <f t="shared" ref="S26" si="56">S23*$B25</f>
        <v>0</v>
      </c>
      <c r="T26" s="21">
        <f t="shared" ref="T26" si="57">T23*$B25</f>
        <v>0</v>
      </c>
      <c r="U26" s="21">
        <f t="shared" ref="U26" si="58">U23*$B25</f>
        <v>0</v>
      </c>
      <c r="V26" s="21">
        <f t="shared" ref="V26" si="59">V23*$B25</f>
        <v>0</v>
      </c>
      <c r="W26" s="21">
        <f t="shared" ref="W26" si="60">W23*$B25</f>
        <v>0</v>
      </c>
      <c r="X26" s="21">
        <f t="shared" ref="X26" si="61">X23*$B25</f>
        <v>0</v>
      </c>
      <c r="Y26" s="21">
        <f t="shared" ref="Y26" si="62">Y23*$B25</f>
        <v>0</v>
      </c>
      <c r="Z26" s="21">
        <f t="shared" ref="Z26" si="63">Z23*$B25</f>
        <v>0</v>
      </c>
      <c r="AA26" s="21">
        <f t="shared" ref="AA26" si="64">AA23*$B25</f>
        <v>0</v>
      </c>
    </row>
    <row r="27" spans="1:27" x14ac:dyDescent="0.25">
      <c r="A27" s="14" t="s">
        <v>31</v>
      </c>
      <c r="B27" s="14"/>
      <c r="C27" s="14"/>
      <c r="D27" s="13">
        <f t="shared" ref="D27:Z27" si="65">D24/D23</f>
        <v>0.2</v>
      </c>
      <c r="E27" s="13">
        <f t="shared" si="65"/>
        <v>0.22222222222222224</v>
      </c>
      <c r="F27" s="13">
        <f t="shared" si="65"/>
        <v>0.25</v>
      </c>
      <c r="G27" s="13">
        <f t="shared" si="65"/>
        <v>0.33333333333333337</v>
      </c>
      <c r="H27" s="13">
        <f t="shared" si="65"/>
        <v>0.33333333333333331</v>
      </c>
      <c r="I27" s="13">
        <f t="shared" si="65"/>
        <v>0.11111111111111112</v>
      </c>
      <c r="J27" s="13">
        <f t="shared" si="65"/>
        <v>0.10526315789473685</v>
      </c>
      <c r="K27" s="13">
        <f t="shared" si="65"/>
        <v>0.11111111111111112</v>
      </c>
      <c r="L27" s="13">
        <f t="shared" si="65"/>
        <v>0.33333333333333331</v>
      </c>
      <c r="M27" s="13">
        <f t="shared" si="65"/>
        <v>0.33333333333333331</v>
      </c>
      <c r="N27" s="13">
        <f t="shared" si="65"/>
        <v>0.5</v>
      </c>
      <c r="O27" s="13">
        <f t="shared" si="65"/>
        <v>0.63636363636363624</v>
      </c>
      <c r="P27" s="13">
        <f t="shared" si="65"/>
        <v>1.1666666666666667</v>
      </c>
      <c r="Q27" s="13">
        <f t="shared" si="65"/>
        <v>1.1666666666666667</v>
      </c>
      <c r="R27" s="13">
        <f t="shared" si="65"/>
        <v>0.38888888888888884</v>
      </c>
      <c r="S27" s="13">
        <f t="shared" si="65"/>
        <v>0.55555555555555558</v>
      </c>
      <c r="T27" s="13">
        <f t="shared" si="65"/>
        <v>0.33333333333333331</v>
      </c>
      <c r="U27" s="13">
        <f t="shared" si="65"/>
        <v>0.16666666666666666</v>
      </c>
      <c r="V27" s="13">
        <f t="shared" si="65"/>
        <v>0.37499999999999994</v>
      </c>
      <c r="W27" s="13">
        <f t="shared" si="65"/>
        <v>0.125</v>
      </c>
      <c r="X27" s="13">
        <f t="shared" si="65"/>
        <v>0.3125</v>
      </c>
      <c r="Y27" s="13">
        <f t="shared" si="65"/>
        <v>0.3125</v>
      </c>
      <c r="Z27" s="13">
        <f t="shared" si="65"/>
        <v>0.38461538461538458</v>
      </c>
      <c r="AA27" s="13">
        <f t="shared" ref="AA27" si="66">AA24/AA23</f>
        <v>0.33333333333333331</v>
      </c>
    </row>
    <row r="28" spans="1:27" x14ac:dyDescent="0.25">
      <c r="A28" s="14" t="s">
        <v>29</v>
      </c>
      <c r="B28" s="14"/>
      <c r="C28" s="14"/>
      <c r="D28" s="14">
        <f t="shared" ref="D28:Z28" si="67">D26*D27</f>
        <v>0</v>
      </c>
      <c r="E28" s="14">
        <f t="shared" si="67"/>
        <v>0</v>
      </c>
      <c r="F28" s="14">
        <f t="shared" si="67"/>
        <v>0</v>
      </c>
      <c r="G28" s="14">
        <f t="shared" si="67"/>
        <v>0</v>
      </c>
      <c r="H28" s="14">
        <f t="shared" si="67"/>
        <v>0</v>
      </c>
      <c r="I28" s="14">
        <f t="shared" si="67"/>
        <v>0</v>
      </c>
      <c r="J28" s="14">
        <f t="shared" si="67"/>
        <v>0</v>
      </c>
      <c r="K28" s="14">
        <f t="shared" si="67"/>
        <v>0</v>
      </c>
      <c r="L28" s="14">
        <f t="shared" si="67"/>
        <v>0</v>
      </c>
      <c r="M28" s="14">
        <f t="shared" si="67"/>
        <v>0</v>
      </c>
      <c r="N28" s="14">
        <f t="shared" si="67"/>
        <v>0</v>
      </c>
      <c r="O28" s="14">
        <f t="shared" si="67"/>
        <v>0</v>
      </c>
      <c r="P28" s="14">
        <f t="shared" si="67"/>
        <v>0</v>
      </c>
      <c r="Q28" s="14">
        <f t="shared" si="67"/>
        <v>0</v>
      </c>
      <c r="R28" s="14">
        <f t="shared" si="67"/>
        <v>0</v>
      </c>
      <c r="S28" s="14">
        <f t="shared" si="67"/>
        <v>0</v>
      </c>
      <c r="T28" s="14">
        <f t="shared" si="67"/>
        <v>0</v>
      </c>
      <c r="U28" s="14">
        <f t="shared" si="67"/>
        <v>0</v>
      </c>
      <c r="V28" s="14">
        <f t="shared" si="67"/>
        <v>0</v>
      </c>
      <c r="W28" s="14">
        <f t="shared" si="67"/>
        <v>0</v>
      </c>
      <c r="X28" s="14">
        <f t="shared" si="67"/>
        <v>0</v>
      </c>
      <c r="Y28" s="14">
        <f t="shared" si="67"/>
        <v>0</v>
      </c>
      <c r="Z28" s="14">
        <f t="shared" si="67"/>
        <v>0</v>
      </c>
      <c r="AA28" s="14">
        <f t="shared" ref="AA28" si="68">AA26*AA27</f>
        <v>0</v>
      </c>
    </row>
    <row r="29" spans="1:27" x14ac:dyDescent="0.25">
      <c r="A29" s="14" t="s">
        <v>30</v>
      </c>
      <c r="B29" s="14"/>
      <c r="C29" s="14"/>
      <c r="D29" s="14">
        <f t="shared" ref="D29:Z29" si="69">SQRT(D26^2+D28^2)</f>
        <v>0</v>
      </c>
      <c r="E29" s="14">
        <f t="shared" si="69"/>
        <v>0</v>
      </c>
      <c r="F29" s="14">
        <f t="shared" si="69"/>
        <v>0</v>
      </c>
      <c r="G29" s="14">
        <f t="shared" si="69"/>
        <v>0</v>
      </c>
      <c r="H29" s="14">
        <f t="shared" si="69"/>
        <v>0</v>
      </c>
      <c r="I29" s="14">
        <f t="shared" si="69"/>
        <v>0</v>
      </c>
      <c r="J29" s="14">
        <f t="shared" si="69"/>
        <v>0</v>
      </c>
      <c r="K29" s="14">
        <f t="shared" si="69"/>
        <v>0</v>
      </c>
      <c r="L29" s="14">
        <f t="shared" si="69"/>
        <v>0</v>
      </c>
      <c r="M29" s="14">
        <f t="shared" si="69"/>
        <v>0</v>
      </c>
      <c r="N29" s="14">
        <f t="shared" si="69"/>
        <v>0</v>
      </c>
      <c r="O29" s="14">
        <f t="shared" si="69"/>
        <v>0</v>
      </c>
      <c r="P29" s="14">
        <f t="shared" si="69"/>
        <v>0</v>
      </c>
      <c r="Q29" s="14">
        <f t="shared" si="69"/>
        <v>0</v>
      </c>
      <c r="R29" s="14">
        <f t="shared" si="69"/>
        <v>0</v>
      </c>
      <c r="S29" s="14">
        <f t="shared" si="69"/>
        <v>0</v>
      </c>
      <c r="T29" s="14">
        <f t="shared" si="69"/>
        <v>0</v>
      </c>
      <c r="U29" s="14">
        <f t="shared" si="69"/>
        <v>0</v>
      </c>
      <c r="V29" s="14">
        <f t="shared" si="69"/>
        <v>0</v>
      </c>
      <c r="W29" s="14">
        <f t="shared" si="69"/>
        <v>0</v>
      </c>
      <c r="X29" s="14">
        <f t="shared" si="69"/>
        <v>0</v>
      </c>
      <c r="Y29" s="14">
        <f t="shared" si="69"/>
        <v>0</v>
      </c>
      <c r="Z29" s="14">
        <f t="shared" si="69"/>
        <v>0</v>
      </c>
      <c r="AA29" s="14">
        <f t="shared" ref="AA29" si="70">SQRT(AA26^2+AA28^2)</f>
        <v>0</v>
      </c>
    </row>
    <row r="30" spans="1:27" x14ac:dyDescent="0.25">
      <c r="A30" s="5" t="s">
        <v>21</v>
      </c>
      <c r="B30" s="5" t="s">
        <v>15</v>
      </c>
      <c r="C30" s="5" t="s">
        <v>16</v>
      </c>
      <c r="D30" s="5">
        <v>0.5</v>
      </c>
      <c r="E30" s="5">
        <v>0.35</v>
      </c>
      <c r="F30" s="5">
        <v>0.15</v>
      </c>
      <c r="G30" s="5">
        <v>0.15</v>
      </c>
      <c r="H30" s="5">
        <v>0.55000000000000004</v>
      </c>
      <c r="I30" s="5">
        <v>0.7</v>
      </c>
      <c r="J30" s="5">
        <v>0.95</v>
      </c>
      <c r="K30" s="5">
        <v>0.8</v>
      </c>
      <c r="L30" s="5">
        <v>0.8</v>
      </c>
      <c r="M30" s="5">
        <v>0.8</v>
      </c>
      <c r="N30" s="5">
        <v>0.85</v>
      </c>
      <c r="O30" s="5">
        <v>0.85</v>
      </c>
      <c r="P30" s="5">
        <v>0.85</v>
      </c>
      <c r="Q30" s="5">
        <v>0.85</v>
      </c>
      <c r="R30" s="5">
        <v>0.9</v>
      </c>
      <c r="S30" s="5">
        <v>0.9</v>
      </c>
      <c r="T30" s="5">
        <v>0.85</v>
      </c>
      <c r="U30" s="5">
        <v>0.75</v>
      </c>
      <c r="V30" s="5">
        <v>0.45</v>
      </c>
      <c r="W30" s="5">
        <v>0.65</v>
      </c>
      <c r="X30" s="5">
        <v>0.55000000000000004</v>
      </c>
      <c r="Y30" s="5">
        <v>0.55000000000000004</v>
      </c>
      <c r="Z30" s="5">
        <v>0.55000000000000004</v>
      </c>
      <c r="AA30" s="5">
        <v>0.5</v>
      </c>
    </row>
    <row r="31" spans="1:27" x14ac:dyDescent="0.25">
      <c r="A31" s="5" t="s">
        <v>21</v>
      </c>
      <c r="B31" s="5" t="s">
        <v>15</v>
      </c>
      <c r="C31" s="5" t="s">
        <v>17</v>
      </c>
      <c r="D31" s="5">
        <v>0.1</v>
      </c>
      <c r="E31" s="5">
        <v>0.1</v>
      </c>
      <c r="F31" s="5">
        <v>0.1</v>
      </c>
      <c r="G31" s="5">
        <v>0.1</v>
      </c>
      <c r="H31" s="5">
        <v>0.1</v>
      </c>
      <c r="I31" s="5">
        <v>0.1</v>
      </c>
      <c r="J31" s="5">
        <v>0.35</v>
      </c>
      <c r="K31" s="5">
        <v>0.2</v>
      </c>
      <c r="L31" s="5">
        <v>0.2</v>
      </c>
      <c r="M31" s="5">
        <v>0.2</v>
      </c>
      <c r="N31" s="5">
        <v>0.3</v>
      </c>
      <c r="O31" s="5">
        <v>0.3</v>
      </c>
      <c r="P31" s="5">
        <v>0.15</v>
      </c>
      <c r="Q31" s="5">
        <v>0.45</v>
      </c>
      <c r="R31" s="5">
        <v>0.25</v>
      </c>
      <c r="S31" s="5">
        <v>0.25</v>
      </c>
      <c r="T31" s="5">
        <v>0.25</v>
      </c>
      <c r="U31" s="5">
        <v>0.25</v>
      </c>
      <c r="V31" s="5">
        <v>0.4</v>
      </c>
      <c r="W31" s="5">
        <v>0.3</v>
      </c>
      <c r="X31" s="5">
        <v>0.3</v>
      </c>
      <c r="Y31" s="5">
        <v>0.3</v>
      </c>
      <c r="Z31" s="5">
        <v>0.1</v>
      </c>
      <c r="AA31" s="5">
        <v>0.1</v>
      </c>
    </row>
    <row r="32" spans="1:27" ht="18.75" x14ac:dyDescent="0.3">
      <c r="A32" s="33" t="s">
        <v>63</v>
      </c>
      <c r="B32" s="33">
        <f>B93</f>
        <v>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25">
      <c r="A33" s="6" t="s">
        <v>28</v>
      </c>
      <c r="B33" s="6"/>
      <c r="C33" s="6"/>
      <c r="D33" s="22">
        <f>D30*$B32</f>
        <v>1.5</v>
      </c>
      <c r="E33" s="22">
        <f t="shared" ref="E33" si="71">E30*$B32</f>
        <v>1.0499999999999998</v>
      </c>
      <c r="F33" s="22">
        <f t="shared" ref="F33" si="72">F30*$B32</f>
        <v>0.44999999999999996</v>
      </c>
      <c r="G33" s="22">
        <f t="shared" ref="G33" si="73">G30*$B32</f>
        <v>0.44999999999999996</v>
      </c>
      <c r="H33" s="22">
        <f t="shared" ref="H33" si="74">H30*$B32</f>
        <v>1.6500000000000001</v>
      </c>
      <c r="I33" s="22">
        <f t="shared" ref="I33" si="75">I30*$B32</f>
        <v>2.0999999999999996</v>
      </c>
      <c r="J33" s="22">
        <f t="shared" ref="J33" si="76">J30*$B32</f>
        <v>2.8499999999999996</v>
      </c>
      <c r="K33" s="22">
        <f t="shared" ref="K33" si="77">K30*$B32</f>
        <v>2.4000000000000004</v>
      </c>
      <c r="L33" s="22">
        <f t="shared" ref="L33" si="78">L30*$B32</f>
        <v>2.4000000000000004</v>
      </c>
      <c r="M33" s="22">
        <f t="shared" ref="M33" si="79">M30*$B32</f>
        <v>2.4000000000000004</v>
      </c>
      <c r="N33" s="22">
        <f t="shared" ref="N33" si="80">N30*$B32</f>
        <v>2.5499999999999998</v>
      </c>
      <c r="O33" s="22">
        <f t="shared" ref="O33" si="81">O30*$B32</f>
        <v>2.5499999999999998</v>
      </c>
      <c r="P33" s="22">
        <f t="shared" ref="P33" si="82">P30*$B32</f>
        <v>2.5499999999999998</v>
      </c>
      <c r="Q33" s="22">
        <f t="shared" ref="Q33" si="83">Q30*$B32</f>
        <v>2.5499999999999998</v>
      </c>
      <c r="R33" s="22">
        <f t="shared" ref="R33" si="84">R30*$B32</f>
        <v>2.7</v>
      </c>
      <c r="S33" s="22">
        <f t="shared" ref="S33" si="85">S30*$B32</f>
        <v>2.7</v>
      </c>
      <c r="T33" s="22">
        <f t="shared" ref="T33" si="86">T30*$B32</f>
        <v>2.5499999999999998</v>
      </c>
      <c r="U33" s="22">
        <f t="shared" ref="U33" si="87">U30*$B32</f>
        <v>2.25</v>
      </c>
      <c r="V33" s="22">
        <f t="shared" ref="V33" si="88">V30*$B32</f>
        <v>1.35</v>
      </c>
      <c r="W33" s="22">
        <f t="shared" ref="W33" si="89">W30*$B32</f>
        <v>1.9500000000000002</v>
      </c>
      <c r="X33" s="22">
        <f t="shared" ref="X33" si="90">X30*$B32</f>
        <v>1.6500000000000001</v>
      </c>
      <c r="Y33" s="22">
        <f t="shared" ref="Y33" si="91">Y30*$B32</f>
        <v>1.6500000000000001</v>
      </c>
      <c r="Z33" s="22">
        <f t="shared" ref="Z33" si="92">Z30*$B32</f>
        <v>1.6500000000000001</v>
      </c>
      <c r="AA33" s="22">
        <f t="shared" ref="AA33" si="93">AA30*$B32</f>
        <v>1.5</v>
      </c>
    </row>
    <row r="34" spans="1:27" x14ac:dyDescent="0.25">
      <c r="A34" s="6" t="s">
        <v>31</v>
      </c>
      <c r="B34" s="6"/>
      <c r="C34" s="6"/>
      <c r="D34" s="5">
        <f t="shared" ref="D34:Z34" si="94">D31/D30</f>
        <v>0.2</v>
      </c>
      <c r="E34" s="5">
        <f t="shared" si="94"/>
        <v>0.28571428571428575</v>
      </c>
      <c r="F34" s="5">
        <f t="shared" si="94"/>
        <v>0.66666666666666674</v>
      </c>
      <c r="G34" s="5">
        <f t="shared" si="94"/>
        <v>0.66666666666666674</v>
      </c>
      <c r="H34" s="5">
        <f t="shared" si="94"/>
        <v>0.18181818181818182</v>
      </c>
      <c r="I34" s="5">
        <f t="shared" si="94"/>
        <v>0.14285714285714288</v>
      </c>
      <c r="J34" s="5">
        <f t="shared" si="94"/>
        <v>0.36842105263157893</v>
      </c>
      <c r="K34" s="5">
        <f t="shared" si="94"/>
        <v>0.25</v>
      </c>
      <c r="L34" s="5">
        <f t="shared" si="94"/>
        <v>0.25</v>
      </c>
      <c r="M34" s="5">
        <f t="shared" si="94"/>
        <v>0.25</v>
      </c>
      <c r="N34" s="5">
        <f t="shared" si="94"/>
        <v>0.35294117647058826</v>
      </c>
      <c r="O34" s="5">
        <f t="shared" si="94"/>
        <v>0.35294117647058826</v>
      </c>
      <c r="P34" s="5">
        <f t="shared" si="94"/>
        <v>0.17647058823529413</v>
      </c>
      <c r="Q34" s="5">
        <f t="shared" si="94"/>
        <v>0.52941176470588236</v>
      </c>
      <c r="R34" s="5">
        <f t="shared" si="94"/>
        <v>0.27777777777777779</v>
      </c>
      <c r="S34" s="5">
        <f t="shared" si="94"/>
        <v>0.27777777777777779</v>
      </c>
      <c r="T34" s="5">
        <f t="shared" si="94"/>
        <v>0.29411764705882354</v>
      </c>
      <c r="U34" s="5">
        <f t="shared" si="94"/>
        <v>0.33333333333333331</v>
      </c>
      <c r="V34" s="5">
        <f t="shared" si="94"/>
        <v>0.88888888888888895</v>
      </c>
      <c r="W34" s="5">
        <f t="shared" si="94"/>
        <v>0.46153846153846151</v>
      </c>
      <c r="X34" s="5">
        <f t="shared" si="94"/>
        <v>0.54545454545454541</v>
      </c>
      <c r="Y34" s="5">
        <f t="shared" si="94"/>
        <v>0.54545454545454541</v>
      </c>
      <c r="Z34" s="5">
        <f t="shared" si="94"/>
        <v>0.18181818181818182</v>
      </c>
      <c r="AA34" s="5">
        <f t="shared" ref="AA34" si="95">AA31/AA30</f>
        <v>0.2</v>
      </c>
    </row>
    <row r="35" spans="1:27" x14ac:dyDescent="0.25">
      <c r="A35" s="6" t="s">
        <v>29</v>
      </c>
      <c r="B35" s="6"/>
      <c r="C35" s="6"/>
      <c r="D35" s="6">
        <f t="shared" ref="D35:AA35" si="96">D33*D34</f>
        <v>0.30000000000000004</v>
      </c>
      <c r="E35" s="6">
        <f t="shared" si="96"/>
        <v>0.3</v>
      </c>
      <c r="F35" s="6">
        <f t="shared" si="96"/>
        <v>0.3</v>
      </c>
      <c r="G35" s="6">
        <f t="shared" si="96"/>
        <v>0.3</v>
      </c>
      <c r="H35" s="6">
        <f t="shared" si="96"/>
        <v>0.30000000000000004</v>
      </c>
      <c r="I35" s="6">
        <f t="shared" si="96"/>
        <v>0.3</v>
      </c>
      <c r="J35" s="6">
        <f t="shared" si="96"/>
        <v>1.0499999999999998</v>
      </c>
      <c r="K35" s="6">
        <f t="shared" si="96"/>
        <v>0.60000000000000009</v>
      </c>
      <c r="L35" s="6">
        <f t="shared" si="96"/>
        <v>0.60000000000000009</v>
      </c>
      <c r="M35" s="6">
        <f t="shared" si="96"/>
        <v>0.60000000000000009</v>
      </c>
      <c r="N35" s="6">
        <f t="shared" si="96"/>
        <v>0.9</v>
      </c>
      <c r="O35" s="6">
        <f t="shared" si="96"/>
        <v>0.9</v>
      </c>
      <c r="P35" s="6">
        <f t="shared" si="96"/>
        <v>0.45</v>
      </c>
      <c r="Q35" s="6">
        <f t="shared" si="96"/>
        <v>1.3499999999999999</v>
      </c>
      <c r="R35" s="6">
        <f t="shared" si="96"/>
        <v>0.75000000000000011</v>
      </c>
      <c r="S35" s="6">
        <f t="shared" si="96"/>
        <v>0.75000000000000011</v>
      </c>
      <c r="T35" s="6">
        <f t="shared" si="96"/>
        <v>0.75</v>
      </c>
      <c r="U35" s="6">
        <f t="shared" si="96"/>
        <v>0.75</v>
      </c>
      <c r="V35" s="6">
        <f t="shared" si="96"/>
        <v>1.2000000000000002</v>
      </c>
      <c r="W35" s="6">
        <f t="shared" si="96"/>
        <v>0.9</v>
      </c>
      <c r="X35" s="6">
        <f t="shared" si="96"/>
        <v>0.9</v>
      </c>
      <c r="Y35" s="6">
        <f t="shared" si="96"/>
        <v>0.9</v>
      </c>
      <c r="Z35" s="6">
        <f t="shared" si="96"/>
        <v>0.30000000000000004</v>
      </c>
      <c r="AA35" s="6">
        <f t="shared" si="96"/>
        <v>0.30000000000000004</v>
      </c>
    </row>
    <row r="36" spans="1:27" x14ac:dyDescent="0.25">
      <c r="A36" s="6" t="s">
        <v>30</v>
      </c>
      <c r="B36" s="6"/>
      <c r="C36" s="6"/>
      <c r="D36" s="6">
        <f t="shared" ref="D36:Z36" si="97">SQRT(D33^2+D35^2)</f>
        <v>1.5297058540778354</v>
      </c>
      <c r="E36" s="6">
        <f t="shared" si="97"/>
        <v>1.0920164833920776</v>
      </c>
      <c r="F36" s="6">
        <f t="shared" si="97"/>
        <v>0.54083269131959832</v>
      </c>
      <c r="G36" s="6">
        <f t="shared" si="97"/>
        <v>0.54083269131959832</v>
      </c>
      <c r="H36" s="6">
        <f t="shared" si="97"/>
        <v>1.6770509831248424</v>
      </c>
      <c r="I36" s="6">
        <f t="shared" si="97"/>
        <v>2.1213203435596419</v>
      </c>
      <c r="J36" s="6">
        <f t="shared" si="97"/>
        <v>3.0372685096974879</v>
      </c>
      <c r="K36" s="6">
        <f t="shared" si="97"/>
        <v>2.4738633753705965</v>
      </c>
      <c r="L36" s="6">
        <f t="shared" si="97"/>
        <v>2.4738633753705965</v>
      </c>
      <c r="M36" s="6">
        <f t="shared" si="97"/>
        <v>2.4738633753705965</v>
      </c>
      <c r="N36" s="6">
        <f t="shared" si="97"/>
        <v>2.7041634565979922</v>
      </c>
      <c r="O36" s="6">
        <f t="shared" si="97"/>
        <v>2.7041634565979922</v>
      </c>
      <c r="P36" s="6">
        <f t="shared" si="97"/>
        <v>2.5894014752448102</v>
      </c>
      <c r="Q36" s="6">
        <f t="shared" si="97"/>
        <v>2.8853076092507015</v>
      </c>
      <c r="R36" s="6">
        <f t="shared" si="97"/>
        <v>2.8022312538404108</v>
      </c>
      <c r="S36" s="6">
        <f t="shared" si="97"/>
        <v>2.8022312538404108</v>
      </c>
      <c r="T36" s="6">
        <f t="shared" si="97"/>
        <v>2.6580067720004026</v>
      </c>
      <c r="U36" s="6">
        <f t="shared" si="97"/>
        <v>2.3717082451262845</v>
      </c>
      <c r="V36" s="6">
        <f t="shared" si="97"/>
        <v>1.8062391868188445</v>
      </c>
      <c r="W36" s="6">
        <f t="shared" si="97"/>
        <v>2.1476731594914531</v>
      </c>
      <c r="X36" s="6">
        <f t="shared" si="97"/>
        <v>1.8794946129212504</v>
      </c>
      <c r="Y36" s="6">
        <f t="shared" si="97"/>
        <v>1.8794946129212504</v>
      </c>
      <c r="Z36" s="6">
        <f t="shared" si="97"/>
        <v>1.6770509831248424</v>
      </c>
      <c r="AA36" s="6">
        <f t="shared" ref="AA36" si="98">SQRT(AA33^2+AA35^2)</f>
        <v>1.5297058540778354</v>
      </c>
    </row>
    <row r="37" spans="1:27" x14ac:dyDescent="0.25">
      <c r="A37" s="17" t="s">
        <v>22</v>
      </c>
      <c r="B37" s="17" t="s">
        <v>15</v>
      </c>
      <c r="C37" s="17" t="s">
        <v>16</v>
      </c>
      <c r="D37" s="17">
        <v>0.5</v>
      </c>
      <c r="E37" s="17">
        <v>0.25</v>
      </c>
      <c r="F37" s="17">
        <v>0.6</v>
      </c>
      <c r="G37" s="17">
        <v>0.6</v>
      </c>
      <c r="H37" s="17">
        <v>0.75</v>
      </c>
      <c r="I37" s="17">
        <v>0.8</v>
      </c>
      <c r="J37" s="17">
        <v>0.85</v>
      </c>
      <c r="K37" s="17">
        <v>0.9</v>
      </c>
      <c r="L37" s="17">
        <v>0.9</v>
      </c>
      <c r="M37" s="17">
        <v>0.9</v>
      </c>
      <c r="N37" s="17">
        <v>0.7</v>
      </c>
      <c r="O37" s="17">
        <v>0.7</v>
      </c>
      <c r="P37" s="17">
        <v>0.3</v>
      </c>
      <c r="Q37" s="17">
        <v>0.3</v>
      </c>
      <c r="R37" s="17">
        <v>0.9</v>
      </c>
      <c r="S37" s="17">
        <v>0.9</v>
      </c>
      <c r="T37" s="17">
        <v>0.9</v>
      </c>
      <c r="U37" s="17">
        <v>0.7</v>
      </c>
      <c r="V37" s="17">
        <v>0.8</v>
      </c>
      <c r="W37" s="17">
        <v>0.8</v>
      </c>
      <c r="X37" s="17">
        <v>0.8</v>
      </c>
      <c r="Y37" s="17">
        <v>0.7</v>
      </c>
      <c r="Z37" s="17">
        <v>0.65</v>
      </c>
      <c r="AA37" s="17">
        <v>0.65</v>
      </c>
    </row>
    <row r="38" spans="1:27" x14ac:dyDescent="0.25">
      <c r="A38" s="17" t="s">
        <v>22</v>
      </c>
      <c r="B38" s="17" t="s">
        <v>15</v>
      </c>
      <c r="C38" s="17" t="s">
        <v>17</v>
      </c>
      <c r="D38" s="17">
        <v>0.1</v>
      </c>
      <c r="E38" s="17">
        <v>0.1</v>
      </c>
      <c r="F38" s="17">
        <v>0.15</v>
      </c>
      <c r="G38" s="17">
        <v>0.15</v>
      </c>
      <c r="H38" s="17">
        <v>0.2</v>
      </c>
      <c r="I38" s="17">
        <v>0.25</v>
      </c>
      <c r="J38" s="17">
        <v>0.1</v>
      </c>
      <c r="K38" s="17">
        <v>0.1</v>
      </c>
      <c r="L38" s="17">
        <v>0.3</v>
      </c>
      <c r="M38" s="17">
        <v>0.3</v>
      </c>
      <c r="N38" s="17">
        <v>0.35</v>
      </c>
      <c r="O38" s="17">
        <v>0.35</v>
      </c>
      <c r="P38" s="17">
        <v>0.35</v>
      </c>
      <c r="Q38" s="17">
        <v>0.35</v>
      </c>
      <c r="R38" s="17">
        <v>0.35</v>
      </c>
      <c r="S38" s="17">
        <v>0.35</v>
      </c>
      <c r="T38" s="17">
        <v>0.25</v>
      </c>
      <c r="U38" s="17">
        <v>0.25</v>
      </c>
      <c r="V38" s="17">
        <v>0.4</v>
      </c>
      <c r="W38" s="17">
        <v>0.15</v>
      </c>
      <c r="X38" s="17">
        <v>0.25</v>
      </c>
      <c r="Y38" s="17">
        <v>0.3</v>
      </c>
      <c r="Z38" s="17">
        <v>0.35</v>
      </c>
      <c r="AA38" s="17">
        <v>0.25</v>
      </c>
    </row>
    <row r="39" spans="1:27" ht="18.75" x14ac:dyDescent="0.3">
      <c r="A39" s="34" t="s">
        <v>62</v>
      </c>
      <c r="B39" s="34">
        <f>B94</f>
        <v>4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x14ac:dyDescent="0.25">
      <c r="A40" s="18" t="s">
        <v>28</v>
      </c>
      <c r="B40" s="18"/>
      <c r="C40" s="18"/>
      <c r="D40" s="23">
        <f>D37*$B39</f>
        <v>2</v>
      </c>
      <c r="E40" s="23">
        <f t="shared" ref="E40" si="99">E37*$B39</f>
        <v>1</v>
      </c>
      <c r="F40" s="23">
        <f t="shared" ref="F40" si="100">F37*$B39</f>
        <v>2.4</v>
      </c>
      <c r="G40" s="23">
        <f t="shared" ref="G40" si="101">G37*$B39</f>
        <v>2.4</v>
      </c>
      <c r="H40" s="23">
        <f t="shared" ref="H40" si="102">H37*$B39</f>
        <v>3</v>
      </c>
      <c r="I40" s="23">
        <f t="shared" ref="I40" si="103">I37*$B39</f>
        <v>3.2</v>
      </c>
      <c r="J40" s="23">
        <f t="shared" ref="J40" si="104">J37*$B39</f>
        <v>3.4</v>
      </c>
      <c r="K40" s="23">
        <f t="shared" ref="K40" si="105">K37*$B39</f>
        <v>3.6</v>
      </c>
      <c r="L40" s="23">
        <f t="shared" ref="L40" si="106">L37*$B39</f>
        <v>3.6</v>
      </c>
      <c r="M40" s="23">
        <f t="shared" ref="M40" si="107">M37*$B39</f>
        <v>3.6</v>
      </c>
      <c r="N40" s="23">
        <f t="shared" ref="N40" si="108">N37*$B39</f>
        <v>2.8</v>
      </c>
      <c r="O40" s="23">
        <f t="shared" ref="O40" si="109">O37*$B39</f>
        <v>2.8</v>
      </c>
      <c r="P40" s="23">
        <f t="shared" ref="P40" si="110">P37*$B39</f>
        <v>1.2</v>
      </c>
      <c r="Q40" s="23">
        <f t="shared" ref="Q40" si="111">Q37*$B39</f>
        <v>1.2</v>
      </c>
      <c r="R40" s="23">
        <f t="shared" ref="R40" si="112">R37*$B39</f>
        <v>3.6</v>
      </c>
      <c r="S40" s="23">
        <f t="shared" ref="S40" si="113">S37*$B39</f>
        <v>3.6</v>
      </c>
      <c r="T40" s="23">
        <f t="shared" ref="T40" si="114">T37*$B39</f>
        <v>3.6</v>
      </c>
      <c r="U40" s="23">
        <f t="shared" ref="U40" si="115">U37*$B39</f>
        <v>2.8</v>
      </c>
      <c r="V40" s="23">
        <f t="shared" ref="V40" si="116">V37*$B39</f>
        <v>3.2</v>
      </c>
      <c r="W40" s="23">
        <f t="shared" ref="W40" si="117">W37*$B39</f>
        <v>3.2</v>
      </c>
      <c r="X40" s="23">
        <f t="shared" ref="X40" si="118">X37*$B39</f>
        <v>3.2</v>
      </c>
      <c r="Y40" s="23">
        <f t="shared" ref="Y40" si="119">Y37*$B39</f>
        <v>2.8</v>
      </c>
      <c r="Z40" s="23">
        <f t="shared" ref="Z40" si="120">Z37*$B39</f>
        <v>2.6</v>
      </c>
      <c r="AA40" s="23">
        <f t="shared" ref="AA40" si="121">AA37*$B39</f>
        <v>2.6</v>
      </c>
    </row>
    <row r="41" spans="1:27" x14ac:dyDescent="0.25">
      <c r="A41" s="18" t="s">
        <v>31</v>
      </c>
      <c r="B41" s="18"/>
      <c r="C41" s="18"/>
      <c r="D41" s="17">
        <f t="shared" ref="D41:Z41" si="122">D38/D37</f>
        <v>0.2</v>
      </c>
      <c r="E41" s="17">
        <f t="shared" si="122"/>
        <v>0.4</v>
      </c>
      <c r="F41" s="17">
        <f t="shared" si="122"/>
        <v>0.25</v>
      </c>
      <c r="G41" s="17">
        <f t="shared" si="122"/>
        <v>0.25</v>
      </c>
      <c r="H41" s="17">
        <f t="shared" si="122"/>
        <v>0.26666666666666666</v>
      </c>
      <c r="I41" s="17">
        <f t="shared" si="122"/>
        <v>0.3125</v>
      </c>
      <c r="J41" s="17">
        <f t="shared" si="122"/>
        <v>0.11764705882352942</v>
      </c>
      <c r="K41" s="17">
        <f t="shared" si="122"/>
        <v>0.11111111111111112</v>
      </c>
      <c r="L41" s="17">
        <f t="shared" si="122"/>
        <v>0.33333333333333331</v>
      </c>
      <c r="M41" s="17">
        <f t="shared" si="122"/>
        <v>0.33333333333333331</v>
      </c>
      <c r="N41" s="17">
        <f t="shared" si="122"/>
        <v>0.5</v>
      </c>
      <c r="O41" s="17">
        <f t="shared" si="122"/>
        <v>0.5</v>
      </c>
      <c r="P41" s="17">
        <f t="shared" si="122"/>
        <v>1.1666666666666667</v>
      </c>
      <c r="Q41" s="17">
        <f t="shared" si="122"/>
        <v>1.1666666666666667</v>
      </c>
      <c r="R41" s="17">
        <f t="shared" si="122"/>
        <v>0.38888888888888884</v>
      </c>
      <c r="S41" s="17">
        <f t="shared" si="122"/>
        <v>0.38888888888888884</v>
      </c>
      <c r="T41" s="17">
        <f t="shared" si="122"/>
        <v>0.27777777777777779</v>
      </c>
      <c r="U41" s="17">
        <f t="shared" si="122"/>
        <v>0.35714285714285715</v>
      </c>
      <c r="V41" s="17">
        <f t="shared" si="122"/>
        <v>0.5</v>
      </c>
      <c r="W41" s="17">
        <f t="shared" si="122"/>
        <v>0.18749999999999997</v>
      </c>
      <c r="X41" s="17">
        <f t="shared" si="122"/>
        <v>0.3125</v>
      </c>
      <c r="Y41" s="17">
        <f t="shared" si="122"/>
        <v>0.4285714285714286</v>
      </c>
      <c r="Z41" s="17">
        <f t="shared" si="122"/>
        <v>0.53846153846153844</v>
      </c>
      <c r="AA41" s="17">
        <f t="shared" ref="AA41" si="123">AA38/AA37</f>
        <v>0.38461538461538458</v>
      </c>
    </row>
    <row r="42" spans="1:27" x14ac:dyDescent="0.25">
      <c r="A42" s="18" t="s">
        <v>29</v>
      </c>
      <c r="B42" s="18"/>
      <c r="C42" s="18"/>
      <c r="D42" s="18">
        <f t="shared" ref="D42:Z42" si="124">D40*D41</f>
        <v>0.4</v>
      </c>
      <c r="E42" s="18">
        <f t="shared" si="124"/>
        <v>0.4</v>
      </c>
      <c r="F42" s="18">
        <f t="shared" si="124"/>
        <v>0.6</v>
      </c>
      <c r="G42" s="18">
        <f t="shared" si="124"/>
        <v>0.6</v>
      </c>
      <c r="H42" s="18">
        <f t="shared" si="124"/>
        <v>0.8</v>
      </c>
      <c r="I42" s="18">
        <f t="shared" si="124"/>
        <v>1</v>
      </c>
      <c r="J42" s="18">
        <f t="shared" si="124"/>
        <v>0.4</v>
      </c>
      <c r="K42" s="18">
        <f t="shared" si="124"/>
        <v>0.4</v>
      </c>
      <c r="L42" s="18">
        <f t="shared" si="124"/>
        <v>1.2</v>
      </c>
      <c r="M42" s="18">
        <f t="shared" si="124"/>
        <v>1.2</v>
      </c>
      <c r="N42" s="18">
        <f t="shared" si="124"/>
        <v>1.4</v>
      </c>
      <c r="O42" s="18">
        <f t="shared" si="124"/>
        <v>1.4</v>
      </c>
      <c r="P42" s="18">
        <f t="shared" si="124"/>
        <v>1.4000000000000001</v>
      </c>
      <c r="Q42" s="18">
        <f t="shared" si="124"/>
        <v>1.4000000000000001</v>
      </c>
      <c r="R42" s="18">
        <f t="shared" si="124"/>
        <v>1.4</v>
      </c>
      <c r="S42" s="18">
        <f t="shared" si="124"/>
        <v>1.4</v>
      </c>
      <c r="T42" s="18">
        <f t="shared" si="124"/>
        <v>1</v>
      </c>
      <c r="U42" s="18">
        <f t="shared" si="124"/>
        <v>1</v>
      </c>
      <c r="V42" s="18">
        <f t="shared" si="124"/>
        <v>1.6</v>
      </c>
      <c r="W42" s="18">
        <f t="shared" si="124"/>
        <v>0.6</v>
      </c>
      <c r="X42" s="18">
        <f t="shared" si="124"/>
        <v>1</v>
      </c>
      <c r="Y42" s="18">
        <f t="shared" si="124"/>
        <v>1.2</v>
      </c>
      <c r="Z42" s="18">
        <f t="shared" si="124"/>
        <v>1.4</v>
      </c>
      <c r="AA42" s="18">
        <f t="shared" ref="AA42" si="125">AA40*AA41</f>
        <v>1</v>
      </c>
    </row>
    <row r="43" spans="1:27" x14ac:dyDescent="0.25">
      <c r="A43" s="18" t="s">
        <v>30</v>
      </c>
      <c r="B43" s="18"/>
      <c r="C43" s="18"/>
      <c r="D43" s="18">
        <f t="shared" ref="D43:Z43" si="126">SQRT(D40^2+D42^2)</f>
        <v>2.0396078054371141</v>
      </c>
      <c r="E43" s="18">
        <f t="shared" si="126"/>
        <v>1.077032961426901</v>
      </c>
      <c r="F43" s="18">
        <f t="shared" si="126"/>
        <v>2.4738633753705965</v>
      </c>
      <c r="G43" s="18">
        <f t="shared" si="126"/>
        <v>2.4738633753705965</v>
      </c>
      <c r="H43" s="18">
        <f t="shared" si="126"/>
        <v>3.1048349392520049</v>
      </c>
      <c r="I43" s="18">
        <f t="shared" si="126"/>
        <v>3.3526109228480423</v>
      </c>
      <c r="J43" s="18">
        <f t="shared" si="126"/>
        <v>3.4234485537247377</v>
      </c>
      <c r="K43" s="18">
        <f t="shared" si="126"/>
        <v>3.6221540552549669</v>
      </c>
      <c r="L43" s="18">
        <f t="shared" si="126"/>
        <v>3.7947331922020551</v>
      </c>
      <c r="M43" s="18">
        <f t="shared" si="126"/>
        <v>3.7947331922020551</v>
      </c>
      <c r="N43" s="18">
        <f t="shared" si="126"/>
        <v>3.1304951684997055</v>
      </c>
      <c r="O43" s="18">
        <f t="shared" si="126"/>
        <v>3.1304951684997055</v>
      </c>
      <c r="P43" s="18">
        <f t="shared" si="126"/>
        <v>1.8439088914585775</v>
      </c>
      <c r="Q43" s="18">
        <f t="shared" si="126"/>
        <v>1.8439088914585775</v>
      </c>
      <c r="R43" s="18">
        <f t="shared" si="126"/>
        <v>3.8626415831655931</v>
      </c>
      <c r="S43" s="18">
        <f t="shared" si="126"/>
        <v>3.8626415831655931</v>
      </c>
      <c r="T43" s="18">
        <f t="shared" si="126"/>
        <v>3.7363083384538811</v>
      </c>
      <c r="U43" s="18">
        <f t="shared" si="126"/>
        <v>2.9732137494637012</v>
      </c>
      <c r="V43" s="18">
        <f t="shared" si="126"/>
        <v>3.5777087639996639</v>
      </c>
      <c r="W43" s="18">
        <f t="shared" si="126"/>
        <v>3.2557641192199416</v>
      </c>
      <c r="X43" s="18">
        <f t="shared" si="126"/>
        <v>3.3526109228480423</v>
      </c>
      <c r="Y43" s="18">
        <f t="shared" si="126"/>
        <v>3.0463092423455631</v>
      </c>
      <c r="Z43" s="18">
        <f t="shared" si="126"/>
        <v>2.9529646120466801</v>
      </c>
      <c r="AA43" s="18">
        <f t="shared" ref="AA43" si="127">SQRT(AA40^2+AA42^2)</f>
        <v>2.7856776554368241</v>
      </c>
    </row>
    <row r="44" spans="1:27" x14ac:dyDescent="0.25">
      <c r="A44" s="15" t="s">
        <v>23</v>
      </c>
      <c r="B44" s="15" t="s">
        <v>15</v>
      </c>
      <c r="C44" s="15" t="s">
        <v>16</v>
      </c>
      <c r="D44" s="15">
        <v>0.9</v>
      </c>
      <c r="E44" s="15">
        <v>0.9</v>
      </c>
      <c r="F44" s="15">
        <v>0.6</v>
      </c>
      <c r="G44" s="15">
        <v>0.6</v>
      </c>
      <c r="H44" s="15">
        <v>0.85</v>
      </c>
      <c r="I44" s="15">
        <v>0.8</v>
      </c>
      <c r="J44" s="15">
        <v>0.7</v>
      </c>
      <c r="K44" s="15">
        <v>0.7</v>
      </c>
      <c r="L44" s="15">
        <v>0.7</v>
      </c>
      <c r="M44" s="15">
        <v>0.7</v>
      </c>
      <c r="N44" s="15">
        <v>0.3</v>
      </c>
      <c r="O44" s="15">
        <v>0.4</v>
      </c>
      <c r="P44" s="15">
        <v>0.75</v>
      </c>
      <c r="Q44" s="15">
        <v>0.8</v>
      </c>
      <c r="R44" s="15">
        <v>0.9</v>
      </c>
      <c r="S44" s="15">
        <v>0.9</v>
      </c>
      <c r="T44" s="15">
        <v>0.9</v>
      </c>
      <c r="U44" s="15">
        <v>0.9</v>
      </c>
      <c r="V44" s="15">
        <v>0.75</v>
      </c>
      <c r="W44" s="15">
        <v>0.7</v>
      </c>
      <c r="X44" s="15">
        <v>0.7</v>
      </c>
      <c r="Y44" s="15">
        <v>0.75</v>
      </c>
      <c r="Z44" s="15">
        <v>0.7</v>
      </c>
      <c r="AA44" s="15">
        <v>0.7</v>
      </c>
    </row>
    <row r="45" spans="1:27" x14ac:dyDescent="0.25">
      <c r="A45" s="15" t="s">
        <v>23</v>
      </c>
      <c r="B45" s="15" t="s">
        <v>15</v>
      </c>
      <c r="C45" s="15" t="s">
        <v>17</v>
      </c>
      <c r="D45" s="15">
        <v>0.2</v>
      </c>
      <c r="E45" s="15">
        <v>0.25</v>
      </c>
      <c r="F45" s="15">
        <v>0.3</v>
      </c>
      <c r="G45" s="15">
        <v>0.3</v>
      </c>
      <c r="H45" s="15">
        <v>0.4</v>
      </c>
      <c r="I45" s="15">
        <v>0.4</v>
      </c>
      <c r="J45" s="15">
        <v>0.4</v>
      </c>
      <c r="K45" s="15">
        <v>0.4</v>
      </c>
      <c r="L45" s="15">
        <v>0.3</v>
      </c>
      <c r="M45" s="15">
        <v>0.3</v>
      </c>
      <c r="N45" s="15">
        <v>0.3</v>
      </c>
      <c r="O45" s="15">
        <v>0.3</v>
      </c>
      <c r="P45" s="15">
        <v>0.5</v>
      </c>
      <c r="Q45" s="15">
        <v>0.5</v>
      </c>
      <c r="R45" s="15">
        <v>0.5</v>
      </c>
      <c r="S45" s="15">
        <v>0.5</v>
      </c>
      <c r="T45" s="15">
        <v>0.25</v>
      </c>
      <c r="U45" s="15">
        <v>0.3</v>
      </c>
      <c r="V45" s="15">
        <v>0.2</v>
      </c>
      <c r="W45" s="15">
        <v>0.15</v>
      </c>
      <c r="X45" s="15">
        <v>0.25</v>
      </c>
      <c r="Y45" s="15">
        <v>0.25</v>
      </c>
      <c r="Z45" s="15">
        <v>0.3</v>
      </c>
      <c r="AA45" s="15">
        <v>0.3</v>
      </c>
    </row>
    <row r="46" spans="1:27" ht="18.75" x14ac:dyDescent="0.3">
      <c r="A46" s="35" t="s">
        <v>61</v>
      </c>
      <c r="B46" s="35">
        <f>B95</f>
        <v>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x14ac:dyDescent="0.25">
      <c r="A47" s="16" t="s">
        <v>28</v>
      </c>
      <c r="B47" s="16"/>
      <c r="C47" s="16"/>
      <c r="D47" s="24">
        <f>D44*$B46</f>
        <v>6.3</v>
      </c>
      <c r="E47" s="24">
        <f t="shared" ref="E47" si="128">E44*$B46</f>
        <v>6.3</v>
      </c>
      <c r="F47" s="24">
        <f t="shared" ref="F47" si="129">F44*$B46</f>
        <v>4.2</v>
      </c>
      <c r="G47" s="24">
        <f t="shared" ref="G47" si="130">G44*$B46</f>
        <v>4.2</v>
      </c>
      <c r="H47" s="24">
        <f t="shared" ref="H47" si="131">H44*$B46</f>
        <v>5.95</v>
      </c>
      <c r="I47" s="24">
        <f t="shared" ref="I47" si="132">I44*$B46</f>
        <v>5.6000000000000005</v>
      </c>
      <c r="J47" s="24">
        <f t="shared" ref="J47" si="133">J44*$B46</f>
        <v>4.8999999999999995</v>
      </c>
      <c r="K47" s="24">
        <f t="shared" ref="K47" si="134">K44*$B46</f>
        <v>4.8999999999999995</v>
      </c>
      <c r="L47" s="24">
        <f t="shared" ref="L47" si="135">L44*$B46</f>
        <v>4.8999999999999995</v>
      </c>
      <c r="M47" s="24">
        <f t="shared" ref="M47" si="136">M44*$B46</f>
        <v>4.8999999999999995</v>
      </c>
      <c r="N47" s="24">
        <f t="shared" ref="N47" si="137">N44*$B46</f>
        <v>2.1</v>
      </c>
      <c r="O47" s="24">
        <f t="shared" ref="O47" si="138">O44*$B46</f>
        <v>2.8000000000000003</v>
      </c>
      <c r="P47" s="24">
        <f t="shared" ref="P47" si="139">P44*$B46</f>
        <v>5.25</v>
      </c>
      <c r="Q47" s="24">
        <f t="shared" ref="Q47" si="140">Q44*$B46</f>
        <v>5.6000000000000005</v>
      </c>
      <c r="R47" s="24">
        <f t="shared" ref="R47" si="141">R44*$B46</f>
        <v>6.3</v>
      </c>
      <c r="S47" s="24">
        <f t="shared" ref="S47" si="142">S44*$B46</f>
        <v>6.3</v>
      </c>
      <c r="T47" s="24">
        <f t="shared" ref="T47" si="143">T44*$B46</f>
        <v>6.3</v>
      </c>
      <c r="U47" s="24">
        <f t="shared" ref="U47" si="144">U44*$B46</f>
        <v>6.3</v>
      </c>
      <c r="V47" s="24">
        <f t="shared" ref="V47" si="145">V44*$B46</f>
        <v>5.25</v>
      </c>
      <c r="W47" s="24">
        <f t="shared" ref="W47" si="146">W44*$B46</f>
        <v>4.8999999999999995</v>
      </c>
      <c r="X47" s="24">
        <f t="shared" ref="X47" si="147">X44*$B46</f>
        <v>4.8999999999999995</v>
      </c>
      <c r="Y47" s="24">
        <f t="shared" ref="Y47" si="148">Y44*$B46</f>
        <v>5.25</v>
      </c>
      <c r="Z47" s="24">
        <f t="shared" ref="Z47" si="149">Z44*$B46</f>
        <v>4.8999999999999995</v>
      </c>
      <c r="AA47" s="24">
        <f t="shared" ref="AA47" si="150">AA44*$B46</f>
        <v>4.8999999999999995</v>
      </c>
    </row>
    <row r="48" spans="1:27" x14ac:dyDescent="0.25">
      <c r="A48" s="16" t="s">
        <v>31</v>
      </c>
      <c r="B48" s="16"/>
      <c r="C48" s="16"/>
      <c r="D48" s="15">
        <f t="shared" ref="D48:Z48" si="151">D45/D44</f>
        <v>0.22222222222222224</v>
      </c>
      <c r="E48" s="15">
        <f t="shared" si="151"/>
        <v>0.27777777777777779</v>
      </c>
      <c r="F48" s="15">
        <f t="shared" si="151"/>
        <v>0.5</v>
      </c>
      <c r="G48" s="15">
        <f t="shared" si="151"/>
        <v>0.5</v>
      </c>
      <c r="H48" s="15">
        <f t="shared" si="151"/>
        <v>0.4705882352941177</v>
      </c>
      <c r="I48" s="15">
        <f t="shared" si="151"/>
        <v>0.5</v>
      </c>
      <c r="J48" s="15">
        <f t="shared" si="151"/>
        <v>0.57142857142857151</v>
      </c>
      <c r="K48" s="15">
        <f t="shared" si="151"/>
        <v>0.57142857142857151</v>
      </c>
      <c r="L48" s="15">
        <f t="shared" si="151"/>
        <v>0.4285714285714286</v>
      </c>
      <c r="M48" s="15">
        <f t="shared" si="151"/>
        <v>0.4285714285714286</v>
      </c>
      <c r="N48" s="15">
        <f t="shared" si="151"/>
        <v>1</v>
      </c>
      <c r="O48" s="15">
        <f t="shared" si="151"/>
        <v>0.74999999999999989</v>
      </c>
      <c r="P48" s="15">
        <f t="shared" si="151"/>
        <v>0.66666666666666663</v>
      </c>
      <c r="Q48" s="15">
        <f t="shared" si="151"/>
        <v>0.625</v>
      </c>
      <c r="R48" s="15">
        <f t="shared" si="151"/>
        <v>0.55555555555555558</v>
      </c>
      <c r="S48" s="15">
        <f t="shared" si="151"/>
        <v>0.55555555555555558</v>
      </c>
      <c r="T48" s="15">
        <f t="shared" si="151"/>
        <v>0.27777777777777779</v>
      </c>
      <c r="U48" s="15">
        <f t="shared" si="151"/>
        <v>0.33333333333333331</v>
      </c>
      <c r="V48" s="15">
        <f t="shared" si="151"/>
        <v>0.26666666666666666</v>
      </c>
      <c r="W48" s="15">
        <f t="shared" si="151"/>
        <v>0.2142857142857143</v>
      </c>
      <c r="X48" s="15">
        <f t="shared" si="151"/>
        <v>0.35714285714285715</v>
      </c>
      <c r="Y48" s="15">
        <f t="shared" si="151"/>
        <v>0.33333333333333331</v>
      </c>
      <c r="Z48" s="15">
        <f t="shared" si="151"/>
        <v>0.4285714285714286</v>
      </c>
      <c r="AA48" s="15">
        <f t="shared" ref="AA48" si="152">AA45/AA44</f>
        <v>0.4285714285714286</v>
      </c>
    </row>
    <row r="49" spans="1:27" x14ac:dyDescent="0.25">
      <c r="A49" s="16" t="s">
        <v>29</v>
      </c>
      <c r="B49" s="16"/>
      <c r="C49" s="16"/>
      <c r="D49" s="16">
        <f t="shared" ref="D49:Z49" si="153">D47*D48</f>
        <v>1.4000000000000001</v>
      </c>
      <c r="E49" s="16">
        <f t="shared" si="153"/>
        <v>1.75</v>
      </c>
      <c r="F49" s="16">
        <f t="shared" si="153"/>
        <v>2.1</v>
      </c>
      <c r="G49" s="16">
        <f t="shared" si="153"/>
        <v>2.1</v>
      </c>
      <c r="H49" s="16">
        <f t="shared" si="153"/>
        <v>2.8000000000000003</v>
      </c>
      <c r="I49" s="16">
        <f t="shared" si="153"/>
        <v>2.8000000000000003</v>
      </c>
      <c r="J49" s="16">
        <f t="shared" si="153"/>
        <v>2.8000000000000003</v>
      </c>
      <c r="K49" s="16">
        <f t="shared" si="153"/>
        <v>2.8000000000000003</v>
      </c>
      <c r="L49" s="16">
        <f t="shared" si="153"/>
        <v>2.1</v>
      </c>
      <c r="M49" s="16">
        <f t="shared" si="153"/>
        <v>2.1</v>
      </c>
      <c r="N49" s="16">
        <f t="shared" si="153"/>
        <v>2.1</v>
      </c>
      <c r="O49" s="16">
        <f t="shared" si="153"/>
        <v>2.1</v>
      </c>
      <c r="P49" s="16">
        <f t="shared" si="153"/>
        <v>3.5</v>
      </c>
      <c r="Q49" s="16">
        <f t="shared" si="153"/>
        <v>3.5000000000000004</v>
      </c>
      <c r="R49" s="16">
        <f t="shared" si="153"/>
        <v>3.5</v>
      </c>
      <c r="S49" s="16">
        <f t="shared" si="153"/>
        <v>3.5</v>
      </c>
      <c r="T49" s="16">
        <f t="shared" si="153"/>
        <v>1.75</v>
      </c>
      <c r="U49" s="16">
        <f t="shared" si="153"/>
        <v>2.0999999999999996</v>
      </c>
      <c r="V49" s="16">
        <f t="shared" si="153"/>
        <v>1.4</v>
      </c>
      <c r="W49" s="16">
        <f t="shared" si="153"/>
        <v>1.05</v>
      </c>
      <c r="X49" s="16">
        <f t="shared" si="153"/>
        <v>1.7499999999999998</v>
      </c>
      <c r="Y49" s="16">
        <f t="shared" si="153"/>
        <v>1.75</v>
      </c>
      <c r="Z49" s="16">
        <f t="shared" si="153"/>
        <v>2.1</v>
      </c>
      <c r="AA49" s="16">
        <f t="shared" ref="AA49" si="154">AA47*AA48</f>
        <v>2.1</v>
      </c>
    </row>
    <row r="50" spans="1:27" x14ac:dyDescent="0.25">
      <c r="A50" s="16" t="s">
        <v>30</v>
      </c>
      <c r="B50" s="16"/>
      <c r="C50" s="16"/>
      <c r="D50" s="16">
        <f t="shared" ref="D50:Z50" si="155">SQRT(D47^2+D49^2)</f>
        <v>6.4536811201050206</v>
      </c>
      <c r="E50" s="16">
        <f t="shared" si="155"/>
        <v>6.538539592294291</v>
      </c>
      <c r="F50" s="16">
        <f t="shared" si="155"/>
        <v>4.6957427527495588</v>
      </c>
      <c r="G50" s="16">
        <f t="shared" si="155"/>
        <v>4.6957427527495588</v>
      </c>
      <c r="H50" s="16">
        <f t="shared" si="155"/>
        <v>6.5759029798195785</v>
      </c>
      <c r="I50" s="16">
        <f t="shared" si="155"/>
        <v>6.260990336999412</v>
      </c>
      <c r="J50" s="16">
        <f t="shared" si="155"/>
        <v>5.6435804238089844</v>
      </c>
      <c r="K50" s="16">
        <f t="shared" si="155"/>
        <v>5.6435804238089844</v>
      </c>
      <c r="L50" s="16">
        <f t="shared" si="155"/>
        <v>5.331041174104735</v>
      </c>
      <c r="M50" s="16">
        <f t="shared" si="155"/>
        <v>5.331041174104735</v>
      </c>
      <c r="N50" s="16">
        <f t="shared" si="155"/>
        <v>2.9698484809834995</v>
      </c>
      <c r="O50" s="16">
        <f t="shared" si="155"/>
        <v>3.5000000000000004</v>
      </c>
      <c r="P50" s="16">
        <f t="shared" si="155"/>
        <v>6.3097147320619813</v>
      </c>
      <c r="Q50" s="16">
        <f t="shared" si="155"/>
        <v>6.6037867924396236</v>
      </c>
      <c r="R50" s="16">
        <f t="shared" si="155"/>
        <v>7.2069410986909004</v>
      </c>
      <c r="S50" s="16">
        <f t="shared" si="155"/>
        <v>7.2069410986909004</v>
      </c>
      <c r="T50" s="16">
        <f t="shared" si="155"/>
        <v>6.538539592294291</v>
      </c>
      <c r="U50" s="16">
        <f t="shared" si="155"/>
        <v>6.6407830863535962</v>
      </c>
      <c r="V50" s="16">
        <f t="shared" si="155"/>
        <v>5.4334611436910087</v>
      </c>
      <c r="W50" s="16">
        <f t="shared" si="155"/>
        <v>5.0112373721467227</v>
      </c>
      <c r="X50" s="16">
        <f t="shared" si="155"/>
        <v>5.2031240615614767</v>
      </c>
      <c r="Y50" s="16">
        <f t="shared" si="155"/>
        <v>5.5339859052946636</v>
      </c>
      <c r="Z50" s="16">
        <f t="shared" si="155"/>
        <v>5.331041174104735</v>
      </c>
      <c r="AA50" s="16">
        <f t="shared" ref="AA50" si="156">SQRT(AA47^2+AA49^2)</f>
        <v>5.331041174104735</v>
      </c>
    </row>
    <row r="51" spans="1:27" x14ac:dyDescent="0.25">
      <c r="A51" s="9" t="s">
        <v>24</v>
      </c>
      <c r="B51" s="9" t="s">
        <v>15</v>
      </c>
      <c r="C51" s="9" t="s">
        <v>16</v>
      </c>
      <c r="D51" s="9">
        <v>0.25</v>
      </c>
      <c r="E51" s="9">
        <v>0.25</v>
      </c>
      <c r="F51" s="9">
        <v>0.35</v>
      </c>
      <c r="G51" s="9">
        <v>0.4</v>
      </c>
      <c r="H51" s="9">
        <v>0.35</v>
      </c>
      <c r="I51" s="9">
        <v>0.35</v>
      </c>
      <c r="J51" s="9">
        <v>0.3</v>
      </c>
      <c r="K51" s="9">
        <v>0.25</v>
      </c>
      <c r="L51" s="9">
        <v>0.8</v>
      </c>
      <c r="M51" s="9">
        <v>0.8</v>
      </c>
      <c r="N51" s="9">
        <v>1</v>
      </c>
      <c r="O51" s="9">
        <v>0.9</v>
      </c>
      <c r="P51" s="9">
        <v>0.85</v>
      </c>
      <c r="Q51" s="9">
        <v>1</v>
      </c>
      <c r="R51" s="9">
        <v>0.75</v>
      </c>
      <c r="S51" s="9">
        <v>0.8</v>
      </c>
      <c r="T51" s="9">
        <v>0.85</v>
      </c>
      <c r="U51" s="9">
        <v>0.8</v>
      </c>
      <c r="V51" s="9">
        <v>0.9</v>
      </c>
      <c r="W51" s="9">
        <v>0.9</v>
      </c>
      <c r="X51" s="9">
        <v>0.7</v>
      </c>
      <c r="Y51" s="9">
        <v>0.65</v>
      </c>
      <c r="Z51" s="9">
        <v>0.7</v>
      </c>
      <c r="AA51" s="9">
        <v>0.65</v>
      </c>
    </row>
    <row r="52" spans="1:27" x14ac:dyDescent="0.25">
      <c r="A52" s="9" t="s">
        <v>24</v>
      </c>
      <c r="B52" s="9" t="s">
        <v>15</v>
      </c>
      <c r="C52" s="9" t="s">
        <v>17</v>
      </c>
      <c r="D52" s="9">
        <v>0.15</v>
      </c>
      <c r="E52" s="9">
        <v>0.15</v>
      </c>
      <c r="F52" s="9">
        <v>0.2</v>
      </c>
      <c r="G52" s="9">
        <v>0.15</v>
      </c>
      <c r="H52" s="9">
        <v>0.15</v>
      </c>
      <c r="I52" s="9">
        <v>0.15</v>
      </c>
      <c r="J52" s="9">
        <v>0.15</v>
      </c>
      <c r="K52" s="9">
        <v>0.15</v>
      </c>
      <c r="L52" s="9">
        <v>0.15</v>
      </c>
      <c r="M52" s="9">
        <v>0.25</v>
      </c>
      <c r="N52" s="9">
        <v>0.5</v>
      </c>
      <c r="O52" s="9">
        <v>0.4</v>
      </c>
      <c r="P52" s="9">
        <v>0.35</v>
      </c>
      <c r="Q52" s="9">
        <v>0.35</v>
      </c>
      <c r="R52" s="9">
        <v>0.1</v>
      </c>
      <c r="S52" s="9">
        <v>0.2</v>
      </c>
      <c r="T52" s="9">
        <v>0.25</v>
      </c>
      <c r="U52" s="9">
        <v>0.25</v>
      </c>
      <c r="V52" s="9">
        <v>0.25</v>
      </c>
      <c r="W52" s="9">
        <v>0.25</v>
      </c>
      <c r="X52" s="9">
        <v>0.4</v>
      </c>
      <c r="Y52" s="9">
        <v>0.4</v>
      </c>
      <c r="Z52" s="9">
        <v>0.35</v>
      </c>
      <c r="AA52" s="9">
        <v>0.3</v>
      </c>
    </row>
    <row r="53" spans="1:27" ht="18.75" x14ac:dyDescent="0.3">
      <c r="A53" s="36" t="s">
        <v>60</v>
      </c>
      <c r="B53" s="36">
        <f>B96</f>
        <v>0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x14ac:dyDescent="0.25">
      <c r="A54" s="10" t="s">
        <v>28</v>
      </c>
      <c r="B54" s="10"/>
      <c r="C54" s="10"/>
      <c r="D54" s="25">
        <f>D51*$B53</f>
        <v>0</v>
      </c>
      <c r="E54" s="25">
        <f t="shared" ref="E54" si="157">E51*$B53</f>
        <v>0</v>
      </c>
      <c r="F54" s="25">
        <f t="shared" ref="F54" si="158">F51*$B53</f>
        <v>0</v>
      </c>
      <c r="G54" s="25">
        <f t="shared" ref="G54" si="159">G51*$B53</f>
        <v>0</v>
      </c>
      <c r="H54" s="25">
        <f t="shared" ref="H54" si="160">H51*$B53</f>
        <v>0</v>
      </c>
      <c r="I54" s="25">
        <f t="shared" ref="I54" si="161">I51*$B53</f>
        <v>0</v>
      </c>
      <c r="J54" s="25">
        <f t="shared" ref="J54" si="162">J51*$B53</f>
        <v>0</v>
      </c>
      <c r="K54" s="25">
        <f t="shared" ref="K54" si="163">K51*$B53</f>
        <v>0</v>
      </c>
      <c r="L54" s="25">
        <f t="shared" ref="L54" si="164">L51*$B53</f>
        <v>0</v>
      </c>
      <c r="M54" s="25">
        <f t="shared" ref="M54" si="165">M51*$B53</f>
        <v>0</v>
      </c>
      <c r="N54" s="25">
        <f t="shared" ref="N54" si="166">N51*$B53</f>
        <v>0</v>
      </c>
      <c r="O54" s="25">
        <f t="shared" ref="O54" si="167">O51*$B53</f>
        <v>0</v>
      </c>
      <c r="P54" s="25">
        <f t="shared" ref="P54" si="168">P51*$B53</f>
        <v>0</v>
      </c>
      <c r="Q54" s="25">
        <f t="shared" ref="Q54" si="169">Q51*$B53</f>
        <v>0</v>
      </c>
      <c r="R54" s="25">
        <f t="shared" ref="R54" si="170">R51*$B53</f>
        <v>0</v>
      </c>
      <c r="S54" s="25">
        <f t="shared" ref="S54" si="171">S51*$B53</f>
        <v>0</v>
      </c>
      <c r="T54" s="25">
        <f t="shared" ref="T54" si="172">T51*$B53</f>
        <v>0</v>
      </c>
      <c r="U54" s="25">
        <f t="shared" ref="U54" si="173">U51*$B53</f>
        <v>0</v>
      </c>
      <c r="V54" s="25">
        <f t="shared" ref="V54" si="174">V51*$B53</f>
        <v>0</v>
      </c>
      <c r="W54" s="25">
        <f t="shared" ref="W54" si="175">W51*$B53</f>
        <v>0</v>
      </c>
      <c r="X54" s="25">
        <f t="shared" ref="X54" si="176">X51*$B53</f>
        <v>0</v>
      </c>
      <c r="Y54" s="25">
        <f t="shared" ref="Y54" si="177">Y51*$B53</f>
        <v>0</v>
      </c>
      <c r="Z54" s="25">
        <f t="shared" ref="Z54" si="178">Z51*$B53</f>
        <v>0</v>
      </c>
      <c r="AA54" s="25">
        <f t="shared" ref="AA54" si="179">AA51*$B53</f>
        <v>0</v>
      </c>
    </row>
    <row r="55" spans="1:27" x14ac:dyDescent="0.25">
      <c r="A55" s="10" t="s">
        <v>31</v>
      </c>
      <c r="B55" s="10"/>
      <c r="C55" s="10"/>
      <c r="D55" s="9">
        <f t="shared" ref="D55:Z55" si="180">D52/D51</f>
        <v>0.6</v>
      </c>
      <c r="E55" s="9">
        <f t="shared" si="180"/>
        <v>0.6</v>
      </c>
      <c r="F55" s="9">
        <f t="shared" si="180"/>
        <v>0.57142857142857151</v>
      </c>
      <c r="G55" s="9">
        <f t="shared" si="180"/>
        <v>0.37499999999999994</v>
      </c>
      <c r="H55" s="9">
        <f t="shared" si="180"/>
        <v>0.4285714285714286</v>
      </c>
      <c r="I55" s="9">
        <f t="shared" si="180"/>
        <v>0.4285714285714286</v>
      </c>
      <c r="J55" s="9">
        <f t="shared" si="180"/>
        <v>0.5</v>
      </c>
      <c r="K55" s="9">
        <f t="shared" si="180"/>
        <v>0.6</v>
      </c>
      <c r="L55" s="9">
        <f t="shared" si="180"/>
        <v>0.18749999999999997</v>
      </c>
      <c r="M55" s="9">
        <f t="shared" si="180"/>
        <v>0.3125</v>
      </c>
      <c r="N55" s="9">
        <f t="shared" si="180"/>
        <v>0.5</v>
      </c>
      <c r="O55" s="9">
        <f t="shared" si="180"/>
        <v>0.44444444444444448</v>
      </c>
      <c r="P55" s="9">
        <f t="shared" si="180"/>
        <v>0.41176470588235292</v>
      </c>
      <c r="Q55" s="9">
        <f t="shared" si="180"/>
        <v>0.35</v>
      </c>
      <c r="R55" s="9">
        <f t="shared" si="180"/>
        <v>0.13333333333333333</v>
      </c>
      <c r="S55" s="9">
        <f t="shared" si="180"/>
        <v>0.25</v>
      </c>
      <c r="T55" s="9">
        <f t="shared" si="180"/>
        <v>0.29411764705882354</v>
      </c>
      <c r="U55" s="9">
        <f t="shared" si="180"/>
        <v>0.3125</v>
      </c>
      <c r="V55" s="9">
        <f t="shared" si="180"/>
        <v>0.27777777777777779</v>
      </c>
      <c r="W55" s="9">
        <f t="shared" si="180"/>
        <v>0.27777777777777779</v>
      </c>
      <c r="X55" s="9">
        <f t="shared" si="180"/>
        <v>0.57142857142857151</v>
      </c>
      <c r="Y55" s="9">
        <f t="shared" si="180"/>
        <v>0.61538461538461542</v>
      </c>
      <c r="Z55" s="9">
        <f t="shared" si="180"/>
        <v>0.5</v>
      </c>
      <c r="AA55" s="9">
        <f t="shared" ref="AA55" si="181">AA52/AA51</f>
        <v>0.46153846153846151</v>
      </c>
    </row>
    <row r="56" spans="1:27" x14ac:dyDescent="0.25">
      <c r="A56" s="10" t="s">
        <v>29</v>
      </c>
      <c r="B56" s="10"/>
      <c r="C56" s="10"/>
      <c r="D56" s="10">
        <f t="shared" ref="D56:Z56" si="182">D54*D55</f>
        <v>0</v>
      </c>
      <c r="E56" s="10">
        <f t="shared" si="182"/>
        <v>0</v>
      </c>
      <c r="F56" s="10">
        <f t="shared" si="182"/>
        <v>0</v>
      </c>
      <c r="G56" s="10">
        <f t="shared" si="182"/>
        <v>0</v>
      </c>
      <c r="H56" s="10">
        <f t="shared" si="182"/>
        <v>0</v>
      </c>
      <c r="I56" s="10">
        <f t="shared" si="182"/>
        <v>0</v>
      </c>
      <c r="J56" s="10">
        <f t="shared" si="182"/>
        <v>0</v>
      </c>
      <c r="K56" s="10">
        <f t="shared" si="182"/>
        <v>0</v>
      </c>
      <c r="L56" s="10">
        <f t="shared" si="182"/>
        <v>0</v>
      </c>
      <c r="M56" s="10">
        <f t="shared" si="182"/>
        <v>0</v>
      </c>
      <c r="N56" s="10">
        <f t="shared" si="182"/>
        <v>0</v>
      </c>
      <c r="O56" s="10">
        <f t="shared" si="182"/>
        <v>0</v>
      </c>
      <c r="P56" s="10">
        <f t="shared" si="182"/>
        <v>0</v>
      </c>
      <c r="Q56" s="10">
        <f t="shared" si="182"/>
        <v>0</v>
      </c>
      <c r="R56" s="10">
        <f t="shared" si="182"/>
        <v>0</v>
      </c>
      <c r="S56" s="10">
        <f t="shared" si="182"/>
        <v>0</v>
      </c>
      <c r="T56" s="10">
        <f t="shared" si="182"/>
        <v>0</v>
      </c>
      <c r="U56" s="10">
        <f t="shared" si="182"/>
        <v>0</v>
      </c>
      <c r="V56" s="10">
        <f t="shared" si="182"/>
        <v>0</v>
      </c>
      <c r="W56" s="10">
        <f t="shared" si="182"/>
        <v>0</v>
      </c>
      <c r="X56" s="10">
        <f t="shared" si="182"/>
        <v>0</v>
      </c>
      <c r="Y56" s="10">
        <f t="shared" si="182"/>
        <v>0</v>
      </c>
      <c r="Z56" s="10">
        <f t="shared" si="182"/>
        <v>0</v>
      </c>
      <c r="AA56" s="10">
        <f t="shared" ref="AA56" si="183">AA54*AA55</f>
        <v>0</v>
      </c>
    </row>
    <row r="57" spans="1:27" x14ac:dyDescent="0.25">
      <c r="A57" s="10" t="s">
        <v>30</v>
      </c>
      <c r="B57" s="10"/>
      <c r="C57" s="10"/>
      <c r="D57" s="10">
        <f t="shared" ref="D57:Z57" si="184">SQRT(D54^2+D56^2)</f>
        <v>0</v>
      </c>
      <c r="E57" s="10">
        <f t="shared" si="184"/>
        <v>0</v>
      </c>
      <c r="F57" s="10">
        <f t="shared" si="184"/>
        <v>0</v>
      </c>
      <c r="G57" s="10">
        <f t="shared" si="184"/>
        <v>0</v>
      </c>
      <c r="H57" s="10">
        <f t="shared" si="184"/>
        <v>0</v>
      </c>
      <c r="I57" s="10">
        <f t="shared" si="184"/>
        <v>0</v>
      </c>
      <c r="J57" s="10">
        <f t="shared" si="184"/>
        <v>0</v>
      </c>
      <c r="K57" s="10">
        <f t="shared" si="184"/>
        <v>0</v>
      </c>
      <c r="L57" s="10">
        <f t="shared" si="184"/>
        <v>0</v>
      </c>
      <c r="M57" s="10">
        <f t="shared" si="184"/>
        <v>0</v>
      </c>
      <c r="N57" s="10">
        <f t="shared" si="184"/>
        <v>0</v>
      </c>
      <c r="O57" s="10">
        <f t="shared" si="184"/>
        <v>0</v>
      </c>
      <c r="P57" s="10">
        <f t="shared" si="184"/>
        <v>0</v>
      </c>
      <c r="Q57" s="10">
        <f t="shared" si="184"/>
        <v>0</v>
      </c>
      <c r="R57" s="10">
        <f t="shared" si="184"/>
        <v>0</v>
      </c>
      <c r="S57" s="10">
        <f t="shared" si="184"/>
        <v>0</v>
      </c>
      <c r="T57" s="10">
        <f t="shared" si="184"/>
        <v>0</v>
      </c>
      <c r="U57" s="10">
        <f t="shared" si="184"/>
        <v>0</v>
      </c>
      <c r="V57" s="10">
        <f t="shared" si="184"/>
        <v>0</v>
      </c>
      <c r="W57" s="10">
        <f t="shared" si="184"/>
        <v>0</v>
      </c>
      <c r="X57" s="10">
        <f t="shared" si="184"/>
        <v>0</v>
      </c>
      <c r="Y57" s="10">
        <f t="shared" si="184"/>
        <v>0</v>
      </c>
      <c r="Z57" s="10">
        <f t="shared" si="184"/>
        <v>0</v>
      </c>
      <c r="AA57" s="10">
        <f t="shared" ref="AA57" si="185">SQRT(AA54^2+AA56^2)</f>
        <v>0</v>
      </c>
    </row>
    <row r="58" spans="1:27" x14ac:dyDescent="0.25">
      <c r="A58" s="13" t="s">
        <v>25</v>
      </c>
      <c r="B58" s="13" t="s">
        <v>15</v>
      </c>
      <c r="C58" s="13" t="s">
        <v>16</v>
      </c>
      <c r="D58" s="13">
        <v>0.5</v>
      </c>
      <c r="E58" s="13">
        <v>0.4</v>
      </c>
      <c r="F58" s="13">
        <v>0.2</v>
      </c>
      <c r="G58" s="13">
        <v>0.2</v>
      </c>
      <c r="H58" s="13">
        <v>0.6</v>
      </c>
      <c r="I58" s="13">
        <v>0.7</v>
      </c>
      <c r="J58" s="13">
        <v>0.65</v>
      </c>
      <c r="K58" s="13">
        <v>0.9</v>
      </c>
      <c r="L58" s="13">
        <v>0.8</v>
      </c>
      <c r="M58" s="13">
        <v>0.8</v>
      </c>
      <c r="N58" s="13">
        <v>0.7</v>
      </c>
      <c r="O58" s="13">
        <v>0.7</v>
      </c>
      <c r="P58" s="13">
        <v>0.65</v>
      </c>
      <c r="Q58" s="13">
        <v>0.75</v>
      </c>
      <c r="R58" s="13">
        <v>0.9</v>
      </c>
      <c r="S58" s="13">
        <v>0.9</v>
      </c>
      <c r="T58" s="13">
        <v>0.9</v>
      </c>
      <c r="U58" s="13">
        <v>0.9</v>
      </c>
      <c r="V58" s="13">
        <v>0.8</v>
      </c>
      <c r="W58" s="13">
        <v>0.8</v>
      </c>
      <c r="X58" s="13">
        <v>0.5</v>
      </c>
      <c r="Y58" s="13">
        <v>0.65</v>
      </c>
      <c r="Z58" s="13">
        <v>0.7</v>
      </c>
      <c r="AA58" s="13">
        <v>0.7</v>
      </c>
    </row>
    <row r="59" spans="1:27" x14ac:dyDescent="0.25">
      <c r="A59" s="13" t="s">
        <v>25</v>
      </c>
      <c r="B59" s="13" t="s">
        <v>15</v>
      </c>
      <c r="C59" s="13" t="s">
        <v>17</v>
      </c>
      <c r="D59" s="13">
        <v>0.15</v>
      </c>
      <c r="E59" s="13">
        <v>0.15</v>
      </c>
      <c r="F59" s="13">
        <v>0.15</v>
      </c>
      <c r="G59" s="13">
        <v>0.15</v>
      </c>
      <c r="H59" s="13">
        <v>0.25</v>
      </c>
      <c r="I59" s="13">
        <v>0.25</v>
      </c>
      <c r="J59" s="13">
        <v>0.4</v>
      </c>
      <c r="K59" s="13">
        <v>0.35</v>
      </c>
      <c r="L59" s="13">
        <v>0.1</v>
      </c>
      <c r="M59" s="13">
        <v>0.1</v>
      </c>
      <c r="N59" s="13">
        <v>0.25</v>
      </c>
      <c r="O59" s="13">
        <v>0.25</v>
      </c>
      <c r="P59" s="13">
        <v>0.2</v>
      </c>
      <c r="Q59" s="13">
        <v>0.2</v>
      </c>
      <c r="R59" s="13">
        <v>0.45</v>
      </c>
      <c r="S59" s="13">
        <v>0.4</v>
      </c>
      <c r="T59" s="13">
        <v>0.3</v>
      </c>
      <c r="U59" s="13">
        <v>0.3</v>
      </c>
      <c r="V59" s="13">
        <v>0.1</v>
      </c>
      <c r="W59" s="13">
        <v>0.1</v>
      </c>
      <c r="X59" s="13">
        <v>0.15</v>
      </c>
      <c r="Y59" s="13">
        <v>0.15</v>
      </c>
      <c r="Z59" s="13">
        <v>0.3</v>
      </c>
      <c r="AA59" s="13">
        <v>0.35</v>
      </c>
    </row>
    <row r="60" spans="1:27" ht="18.75" x14ac:dyDescent="0.3">
      <c r="A60" s="32" t="s">
        <v>59</v>
      </c>
      <c r="B60" s="32">
        <f>B97</f>
        <v>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x14ac:dyDescent="0.25">
      <c r="A61" s="14" t="s">
        <v>28</v>
      </c>
      <c r="B61" s="14"/>
      <c r="C61" s="14"/>
      <c r="D61" s="21">
        <f>D58*$B60</f>
        <v>0.5</v>
      </c>
      <c r="E61" s="21">
        <f t="shared" ref="E61" si="186">E58*$B60</f>
        <v>0.4</v>
      </c>
      <c r="F61" s="21">
        <f t="shared" ref="F61" si="187">F58*$B60</f>
        <v>0.2</v>
      </c>
      <c r="G61" s="21">
        <f t="shared" ref="G61" si="188">G58*$B60</f>
        <v>0.2</v>
      </c>
      <c r="H61" s="21">
        <f t="shared" ref="H61" si="189">H58*$B60</f>
        <v>0.6</v>
      </c>
      <c r="I61" s="21">
        <f t="shared" ref="I61" si="190">I58*$B60</f>
        <v>0.7</v>
      </c>
      <c r="J61" s="21">
        <f t="shared" ref="J61" si="191">J58*$B60</f>
        <v>0.65</v>
      </c>
      <c r="K61" s="21">
        <f t="shared" ref="K61" si="192">K58*$B60</f>
        <v>0.9</v>
      </c>
      <c r="L61" s="21">
        <f t="shared" ref="L61" si="193">L58*$B60</f>
        <v>0.8</v>
      </c>
      <c r="M61" s="21">
        <f t="shared" ref="M61" si="194">M58*$B60</f>
        <v>0.8</v>
      </c>
      <c r="N61" s="21">
        <f t="shared" ref="N61" si="195">N58*$B60</f>
        <v>0.7</v>
      </c>
      <c r="O61" s="21">
        <f t="shared" ref="O61" si="196">O58*$B60</f>
        <v>0.7</v>
      </c>
      <c r="P61" s="21">
        <f t="shared" ref="P61" si="197">P58*$B60</f>
        <v>0.65</v>
      </c>
      <c r="Q61" s="21">
        <f t="shared" ref="Q61" si="198">Q58*$B60</f>
        <v>0.75</v>
      </c>
      <c r="R61" s="21">
        <f t="shared" ref="R61" si="199">R58*$B60</f>
        <v>0.9</v>
      </c>
      <c r="S61" s="21">
        <f t="shared" ref="S61" si="200">S58*$B60</f>
        <v>0.9</v>
      </c>
      <c r="T61" s="21">
        <f t="shared" ref="T61" si="201">T58*$B60</f>
        <v>0.9</v>
      </c>
      <c r="U61" s="21">
        <f t="shared" ref="U61" si="202">U58*$B60</f>
        <v>0.9</v>
      </c>
      <c r="V61" s="21">
        <f t="shared" ref="V61" si="203">V58*$B60</f>
        <v>0.8</v>
      </c>
      <c r="W61" s="21">
        <f t="shared" ref="W61" si="204">W58*$B60</f>
        <v>0.8</v>
      </c>
      <c r="X61" s="21">
        <f t="shared" ref="X61" si="205">X58*$B60</f>
        <v>0.5</v>
      </c>
      <c r="Y61" s="21">
        <f t="shared" ref="Y61" si="206">Y58*$B60</f>
        <v>0.65</v>
      </c>
      <c r="Z61" s="21">
        <f t="shared" ref="Z61" si="207">Z58*$B60</f>
        <v>0.7</v>
      </c>
      <c r="AA61" s="21">
        <f t="shared" ref="AA61" si="208">AA58*$B60</f>
        <v>0.7</v>
      </c>
    </row>
    <row r="62" spans="1:27" x14ac:dyDescent="0.25">
      <c r="A62" s="14" t="s">
        <v>31</v>
      </c>
      <c r="B62" s="14"/>
      <c r="C62" s="14"/>
      <c r="D62" s="13">
        <f t="shared" ref="D62:Z62" si="209">D59/D58</f>
        <v>0.3</v>
      </c>
      <c r="E62" s="13">
        <f t="shared" si="209"/>
        <v>0.37499999999999994</v>
      </c>
      <c r="F62" s="13">
        <f t="shared" si="209"/>
        <v>0.74999999999999989</v>
      </c>
      <c r="G62" s="13">
        <f t="shared" si="209"/>
        <v>0.74999999999999989</v>
      </c>
      <c r="H62" s="13">
        <f t="shared" si="209"/>
        <v>0.41666666666666669</v>
      </c>
      <c r="I62" s="13">
        <f t="shared" si="209"/>
        <v>0.35714285714285715</v>
      </c>
      <c r="J62" s="13">
        <f t="shared" si="209"/>
        <v>0.61538461538461542</v>
      </c>
      <c r="K62" s="13">
        <f t="shared" si="209"/>
        <v>0.38888888888888884</v>
      </c>
      <c r="L62" s="13">
        <f t="shared" si="209"/>
        <v>0.125</v>
      </c>
      <c r="M62" s="13">
        <f t="shared" si="209"/>
        <v>0.125</v>
      </c>
      <c r="N62" s="13">
        <f t="shared" si="209"/>
        <v>0.35714285714285715</v>
      </c>
      <c r="O62" s="13">
        <f t="shared" si="209"/>
        <v>0.35714285714285715</v>
      </c>
      <c r="P62" s="13">
        <f t="shared" si="209"/>
        <v>0.30769230769230771</v>
      </c>
      <c r="Q62" s="13">
        <f t="shared" si="209"/>
        <v>0.26666666666666666</v>
      </c>
      <c r="R62" s="13">
        <f t="shared" si="209"/>
        <v>0.5</v>
      </c>
      <c r="S62" s="13">
        <f t="shared" si="209"/>
        <v>0.44444444444444448</v>
      </c>
      <c r="T62" s="13">
        <f t="shared" si="209"/>
        <v>0.33333333333333331</v>
      </c>
      <c r="U62" s="13">
        <f t="shared" si="209"/>
        <v>0.33333333333333331</v>
      </c>
      <c r="V62" s="13">
        <f t="shared" si="209"/>
        <v>0.125</v>
      </c>
      <c r="W62" s="13">
        <f t="shared" si="209"/>
        <v>0.125</v>
      </c>
      <c r="X62" s="13">
        <f t="shared" si="209"/>
        <v>0.3</v>
      </c>
      <c r="Y62" s="13">
        <f t="shared" si="209"/>
        <v>0.23076923076923075</v>
      </c>
      <c r="Z62" s="13">
        <f t="shared" si="209"/>
        <v>0.4285714285714286</v>
      </c>
      <c r="AA62" s="13">
        <f t="shared" ref="AA62" si="210">AA59/AA58</f>
        <v>0.5</v>
      </c>
    </row>
    <row r="63" spans="1:27" x14ac:dyDescent="0.25">
      <c r="A63" s="14" t="s">
        <v>29</v>
      </c>
      <c r="B63" s="14"/>
      <c r="C63" s="14"/>
      <c r="D63" s="14">
        <f t="shared" ref="D63:Z63" si="211">D61*D62</f>
        <v>0.15</v>
      </c>
      <c r="E63" s="14">
        <f t="shared" si="211"/>
        <v>0.15</v>
      </c>
      <c r="F63" s="14">
        <f t="shared" si="211"/>
        <v>0.15</v>
      </c>
      <c r="G63" s="14">
        <f t="shared" si="211"/>
        <v>0.15</v>
      </c>
      <c r="H63" s="14">
        <f t="shared" si="211"/>
        <v>0.25</v>
      </c>
      <c r="I63" s="14">
        <f t="shared" si="211"/>
        <v>0.25</v>
      </c>
      <c r="J63" s="14">
        <f t="shared" si="211"/>
        <v>0.4</v>
      </c>
      <c r="K63" s="14">
        <f t="shared" si="211"/>
        <v>0.35</v>
      </c>
      <c r="L63" s="14">
        <f t="shared" si="211"/>
        <v>0.1</v>
      </c>
      <c r="M63" s="14">
        <f t="shared" si="211"/>
        <v>0.1</v>
      </c>
      <c r="N63" s="14">
        <f t="shared" si="211"/>
        <v>0.25</v>
      </c>
      <c r="O63" s="14">
        <f t="shared" si="211"/>
        <v>0.25</v>
      </c>
      <c r="P63" s="14">
        <f t="shared" si="211"/>
        <v>0.2</v>
      </c>
      <c r="Q63" s="14">
        <f t="shared" si="211"/>
        <v>0.2</v>
      </c>
      <c r="R63" s="14">
        <f t="shared" si="211"/>
        <v>0.45</v>
      </c>
      <c r="S63" s="14">
        <f t="shared" si="211"/>
        <v>0.4</v>
      </c>
      <c r="T63" s="14">
        <f t="shared" si="211"/>
        <v>0.3</v>
      </c>
      <c r="U63" s="14">
        <f t="shared" si="211"/>
        <v>0.3</v>
      </c>
      <c r="V63" s="14">
        <f t="shared" si="211"/>
        <v>0.1</v>
      </c>
      <c r="W63" s="14">
        <f t="shared" si="211"/>
        <v>0.1</v>
      </c>
      <c r="X63" s="14">
        <f t="shared" si="211"/>
        <v>0.15</v>
      </c>
      <c r="Y63" s="14">
        <f t="shared" si="211"/>
        <v>0.15</v>
      </c>
      <c r="Z63" s="14">
        <f t="shared" si="211"/>
        <v>0.3</v>
      </c>
      <c r="AA63" s="14">
        <f t="shared" ref="AA63" si="212">AA61*AA62</f>
        <v>0.35</v>
      </c>
    </row>
    <row r="64" spans="1:27" x14ac:dyDescent="0.25">
      <c r="A64" s="14" t="s">
        <v>30</v>
      </c>
      <c r="B64" s="14"/>
      <c r="C64" s="14"/>
      <c r="D64" s="14">
        <f t="shared" ref="D64:Z64" si="213">SQRT(D61^2+D63^2)</f>
        <v>0.52201532544552753</v>
      </c>
      <c r="E64" s="14">
        <f t="shared" si="213"/>
        <v>0.42720018726587661</v>
      </c>
      <c r="F64" s="14">
        <f t="shared" si="213"/>
        <v>0.25</v>
      </c>
      <c r="G64" s="14">
        <f t="shared" si="213"/>
        <v>0.25</v>
      </c>
      <c r="H64" s="14">
        <f t="shared" si="213"/>
        <v>0.65</v>
      </c>
      <c r="I64" s="14">
        <f t="shared" si="213"/>
        <v>0.7433034373659253</v>
      </c>
      <c r="J64" s="14">
        <f t="shared" si="213"/>
        <v>0.76321687612368738</v>
      </c>
      <c r="K64" s="14">
        <f t="shared" si="213"/>
        <v>0.96566039579139828</v>
      </c>
      <c r="L64" s="14">
        <f t="shared" si="213"/>
        <v>0.80622577482985502</v>
      </c>
      <c r="M64" s="14">
        <f t="shared" si="213"/>
        <v>0.80622577482985502</v>
      </c>
      <c r="N64" s="14">
        <f t="shared" si="213"/>
        <v>0.7433034373659253</v>
      </c>
      <c r="O64" s="14">
        <f t="shared" si="213"/>
        <v>0.7433034373659253</v>
      </c>
      <c r="P64" s="14">
        <f t="shared" si="213"/>
        <v>0.68007352543677213</v>
      </c>
      <c r="Q64" s="14">
        <f t="shared" si="213"/>
        <v>0.77620873481300123</v>
      </c>
      <c r="R64" s="14">
        <f t="shared" si="213"/>
        <v>1.0062305898749055</v>
      </c>
      <c r="S64" s="14">
        <f t="shared" si="213"/>
        <v>0.98488578017961048</v>
      </c>
      <c r="T64" s="14">
        <f t="shared" si="213"/>
        <v>0.94868329805051377</v>
      </c>
      <c r="U64" s="14">
        <f t="shared" si="213"/>
        <v>0.94868329805051377</v>
      </c>
      <c r="V64" s="14">
        <f t="shared" si="213"/>
        <v>0.80622577482985502</v>
      </c>
      <c r="W64" s="14">
        <f t="shared" si="213"/>
        <v>0.80622577482985502</v>
      </c>
      <c r="X64" s="14">
        <f t="shared" si="213"/>
        <v>0.52201532544552753</v>
      </c>
      <c r="Y64" s="14">
        <f t="shared" si="213"/>
        <v>0.66708320320631675</v>
      </c>
      <c r="Z64" s="14">
        <f t="shared" si="213"/>
        <v>0.76157731058639078</v>
      </c>
      <c r="AA64" s="14">
        <f t="shared" ref="AA64" si="214">SQRT(AA61^2+AA63^2)</f>
        <v>0.78262379212492639</v>
      </c>
    </row>
    <row r="65" spans="1:30" x14ac:dyDescent="0.25">
      <c r="A65" s="2" t="s">
        <v>26</v>
      </c>
      <c r="B65" s="2" t="s">
        <v>15</v>
      </c>
      <c r="C65" s="2" t="s">
        <v>16</v>
      </c>
      <c r="D65" s="2">
        <v>0.15</v>
      </c>
      <c r="E65" s="2">
        <v>0.15</v>
      </c>
      <c r="F65" s="2">
        <v>0.3</v>
      </c>
      <c r="G65" s="2">
        <v>0.4</v>
      </c>
      <c r="H65" s="2">
        <v>0.4</v>
      </c>
      <c r="I65" s="2">
        <v>0.45</v>
      </c>
      <c r="J65" s="2">
        <v>0.9</v>
      </c>
      <c r="K65" s="2">
        <v>0.85</v>
      </c>
      <c r="L65" s="2">
        <v>0.75</v>
      </c>
      <c r="M65" s="2">
        <v>0.75</v>
      </c>
      <c r="N65" s="2">
        <v>0.7</v>
      </c>
      <c r="O65" s="2">
        <v>0.7</v>
      </c>
      <c r="P65" s="2">
        <v>0.55000000000000004</v>
      </c>
      <c r="Q65" s="2">
        <v>0.6</v>
      </c>
      <c r="R65" s="2">
        <v>0.8</v>
      </c>
      <c r="S65" s="2">
        <v>0.85</v>
      </c>
      <c r="T65" s="2">
        <v>0.95</v>
      </c>
      <c r="U65" s="2">
        <v>0.95</v>
      </c>
      <c r="V65" s="2">
        <v>0.65</v>
      </c>
      <c r="W65" s="2">
        <v>0.6</v>
      </c>
      <c r="X65" s="2">
        <v>0.45</v>
      </c>
      <c r="Y65" s="2">
        <v>0.35</v>
      </c>
      <c r="Z65" s="2">
        <v>0.15</v>
      </c>
      <c r="AA65" s="2">
        <v>0.15</v>
      </c>
    </row>
    <row r="66" spans="1:30" x14ac:dyDescent="0.25">
      <c r="A66" s="2" t="s">
        <v>26</v>
      </c>
      <c r="B66" s="2" t="s">
        <v>15</v>
      </c>
      <c r="C66" s="2" t="s">
        <v>17</v>
      </c>
      <c r="D66" s="2">
        <v>0.1</v>
      </c>
      <c r="E66" s="2">
        <v>0.1</v>
      </c>
      <c r="F66" s="2">
        <v>0.1</v>
      </c>
      <c r="G66" s="2">
        <v>0.1</v>
      </c>
      <c r="H66" s="2">
        <v>0.1</v>
      </c>
      <c r="I66" s="2">
        <v>0.25</v>
      </c>
      <c r="J66" s="2">
        <v>0.6</v>
      </c>
      <c r="K66" s="2">
        <v>0.6</v>
      </c>
      <c r="L66" s="2">
        <v>0.2</v>
      </c>
      <c r="M66" s="2">
        <v>0.2</v>
      </c>
      <c r="N66" s="2">
        <v>0.45</v>
      </c>
      <c r="O66" s="2">
        <v>0.3</v>
      </c>
      <c r="P66" s="2">
        <v>0.3</v>
      </c>
      <c r="Q66" s="2">
        <v>0.3</v>
      </c>
      <c r="R66" s="2">
        <v>0.2</v>
      </c>
      <c r="S66" s="2">
        <v>0.2</v>
      </c>
      <c r="T66" s="2">
        <v>0.15</v>
      </c>
      <c r="U66" s="2">
        <v>0.15</v>
      </c>
      <c r="V66" s="2">
        <v>0.35</v>
      </c>
      <c r="W66" s="2">
        <v>0.25</v>
      </c>
      <c r="X66" s="2">
        <v>0.1</v>
      </c>
      <c r="Y66" s="2">
        <v>0.1</v>
      </c>
      <c r="Z66" s="2">
        <v>0.1</v>
      </c>
      <c r="AA66" s="2">
        <v>0.1</v>
      </c>
    </row>
    <row r="67" spans="1:30" ht="18.75" x14ac:dyDescent="0.3">
      <c r="A67" s="30" t="s">
        <v>58</v>
      </c>
      <c r="B67" s="30">
        <f>B98</f>
        <v>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30" x14ac:dyDescent="0.25">
      <c r="A68" s="1" t="s">
        <v>28</v>
      </c>
      <c r="B68" s="1"/>
      <c r="C68" s="1"/>
      <c r="D68" s="12">
        <f>D65*$B67</f>
        <v>0</v>
      </c>
      <c r="E68" s="12">
        <f t="shared" ref="E68" si="215">E65*$B67</f>
        <v>0</v>
      </c>
      <c r="F68" s="12">
        <f t="shared" ref="F68" si="216">F65*$B67</f>
        <v>0</v>
      </c>
      <c r="G68" s="12">
        <f t="shared" ref="G68" si="217">G65*$B67</f>
        <v>0</v>
      </c>
      <c r="H68" s="12">
        <f t="shared" ref="H68" si="218">H65*$B67</f>
        <v>0</v>
      </c>
      <c r="I68" s="12">
        <f t="shared" ref="I68" si="219">I65*$B67</f>
        <v>0</v>
      </c>
      <c r="J68" s="12">
        <f t="shared" ref="J68" si="220">J65*$B67</f>
        <v>0</v>
      </c>
      <c r="K68" s="12">
        <f t="shared" ref="K68" si="221">K65*$B67</f>
        <v>0</v>
      </c>
      <c r="L68" s="12">
        <f t="shared" ref="L68" si="222">L65*$B67</f>
        <v>0</v>
      </c>
      <c r="M68" s="12">
        <f t="shared" ref="M68" si="223">M65*$B67</f>
        <v>0</v>
      </c>
      <c r="N68" s="12">
        <f t="shared" ref="N68" si="224">N65*$B67</f>
        <v>0</v>
      </c>
      <c r="O68" s="12">
        <f t="shared" ref="O68" si="225">O65*$B67</f>
        <v>0</v>
      </c>
      <c r="P68" s="12">
        <f t="shared" ref="P68" si="226">P65*$B67</f>
        <v>0</v>
      </c>
      <c r="Q68" s="12">
        <f t="shared" ref="Q68" si="227">Q65*$B67</f>
        <v>0</v>
      </c>
      <c r="R68" s="12">
        <f t="shared" ref="R68" si="228">R65*$B67</f>
        <v>0</v>
      </c>
      <c r="S68" s="12">
        <f t="shared" ref="S68" si="229">S65*$B67</f>
        <v>0</v>
      </c>
      <c r="T68" s="12">
        <f t="shared" ref="T68" si="230">T65*$B67</f>
        <v>0</v>
      </c>
      <c r="U68" s="12">
        <f t="shared" ref="U68" si="231">U65*$B67</f>
        <v>0</v>
      </c>
      <c r="V68" s="12">
        <f t="shared" ref="V68" si="232">V65*$B67</f>
        <v>0</v>
      </c>
      <c r="W68" s="12">
        <f t="shared" ref="W68" si="233">W65*$B67</f>
        <v>0</v>
      </c>
      <c r="X68" s="12">
        <f t="shared" ref="X68" si="234">X65*$B67</f>
        <v>0</v>
      </c>
      <c r="Y68" s="12">
        <f t="shared" ref="Y68" si="235">Y65*$B67</f>
        <v>0</v>
      </c>
      <c r="Z68" s="12">
        <f t="shared" ref="Z68" si="236">Z65*$B67</f>
        <v>0</v>
      </c>
      <c r="AA68" s="12">
        <f t="shared" ref="AA68" si="237">AA65*$B67</f>
        <v>0</v>
      </c>
    </row>
    <row r="69" spans="1:30" x14ac:dyDescent="0.25">
      <c r="A69" s="1" t="s">
        <v>31</v>
      </c>
      <c r="B69" s="1"/>
      <c r="C69" s="1"/>
      <c r="D69" s="2">
        <f t="shared" ref="D69:Z69" si="238">D66/D65</f>
        <v>0.66666666666666674</v>
      </c>
      <c r="E69" s="2">
        <f t="shared" si="238"/>
        <v>0.66666666666666674</v>
      </c>
      <c r="F69" s="2">
        <f t="shared" si="238"/>
        <v>0.33333333333333337</v>
      </c>
      <c r="G69" s="2">
        <f t="shared" si="238"/>
        <v>0.25</v>
      </c>
      <c r="H69" s="2">
        <f t="shared" si="238"/>
        <v>0.25</v>
      </c>
      <c r="I69" s="2">
        <f t="shared" si="238"/>
        <v>0.55555555555555558</v>
      </c>
      <c r="J69" s="2">
        <f t="shared" si="238"/>
        <v>0.66666666666666663</v>
      </c>
      <c r="K69" s="2">
        <f t="shared" si="238"/>
        <v>0.70588235294117652</v>
      </c>
      <c r="L69" s="2">
        <f t="shared" si="238"/>
        <v>0.26666666666666666</v>
      </c>
      <c r="M69" s="2">
        <f t="shared" si="238"/>
        <v>0.26666666666666666</v>
      </c>
      <c r="N69" s="2">
        <f t="shared" si="238"/>
        <v>0.6428571428571429</v>
      </c>
      <c r="O69" s="2">
        <f t="shared" si="238"/>
        <v>0.4285714285714286</v>
      </c>
      <c r="P69" s="2">
        <f t="shared" si="238"/>
        <v>0.54545454545454541</v>
      </c>
      <c r="Q69" s="2">
        <f t="shared" si="238"/>
        <v>0.5</v>
      </c>
      <c r="R69" s="2">
        <f t="shared" si="238"/>
        <v>0.25</v>
      </c>
      <c r="S69" s="2">
        <f t="shared" si="238"/>
        <v>0.23529411764705885</v>
      </c>
      <c r="T69" s="2">
        <f t="shared" si="238"/>
        <v>0.15789473684210525</v>
      </c>
      <c r="U69" s="2">
        <f t="shared" si="238"/>
        <v>0.15789473684210525</v>
      </c>
      <c r="V69" s="2">
        <f t="shared" si="238"/>
        <v>0.53846153846153844</v>
      </c>
      <c r="W69" s="2">
        <f t="shared" si="238"/>
        <v>0.41666666666666669</v>
      </c>
      <c r="X69" s="2">
        <f t="shared" si="238"/>
        <v>0.22222222222222224</v>
      </c>
      <c r="Y69" s="2">
        <f t="shared" si="238"/>
        <v>0.28571428571428575</v>
      </c>
      <c r="Z69" s="2">
        <f t="shared" si="238"/>
        <v>0.66666666666666674</v>
      </c>
      <c r="AA69" s="2">
        <f t="shared" ref="AA69" si="239">AA66/AA65</f>
        <v>0.66666666666666674</v>
      </c>
    </row>
    <row r="70" spans="1:30" x14ac:dyDescent="0.25">
      <c r="A70" s="1" t="s">
        <v>29</v>
      </c>
      <c r="B70" s="1"/>
      <c r="C70" s="1"/>
      <c r="D70" s="1">
        <f t="shared" ref="D70:Z70" si="240">D68*D69</f>
        <v>0</v>
      </c>
      <c r="E70" s="1">
        <f t="shared" si="240"/>
        <v>0</v>
      </c>
      <c r="F70" s="1">
        <f t="shared" si="240"/>
        <v>0</v>
      </c>
      <c r="G70" s="1">
        <f t="shared" si="240"/>
        <v>0</v>
      </c>
      <c r="H70" s="1">
        <f t="shared" si="240"/>
        <v>0</v>
      </c>
      <c r="I70" s="1">
        <f t="shared" si="240"/>
        <v>0</v>
      </c>
      <c r="J70" s="1">
        <f t="shared" si="240"/>
        <v>0</v>
      </c>
      <c r="K70" s="1">
        <f t="shared" si="240"/>
        <v>0</v>
      </c>
      <c r="L70" s="1">
        <f t="shared" si="240"/>
        <v>0</v>
      </c>
      <c r="M70" s="1">
        <f t="shared" si="240"/>
        <v>0</v>
      </c>
      <c r="N70" s="1">
        <f t="shared" si="240"/>
        <v>0</v>
      </c>
      <c r="O70" s="1">
        <f t="shared" si="240"/>
        <v>0</v>
      </c>
      <c r="P70" s="1">
        <f t="shared" si="240"/>
        <v>0</v>
      </c>
      <c r="Q70" s="1">
        <f t="shared" si="240"/>
        <v>0</v>
      </c>
      <c r="R70" s="1">
        <f t="shared" si="240"/>
        <v>0</v>
      </c>
      <c r="S70" s="1">
        <f t="shared" si="240"/>
        <v>0</v>
      </c>
      <c r="T70" s="1">
        <f t="shared" si="240"/>
        <v>0</v>
      </c>
      <c r="U70" s="1">
        <f t="shared" si="240"/>
        <v>0</v>
      </c>
      <c r="V70" s="1">
        <f t="shared" si="240"/>
        <v>0</v>
      </c>
      <c r="W70" s="1">
        <f t="shared" si="240"/>
        <v>0</v>
      </c>
      <c r="X70" s="1">
        <f t="shared" si="240"/>
        <v>0</v>
      </c>
      <c r="Y70" s="1">
        <f t="shared" si="240"/>
        <v>0</v>
      </c>
      <c r="Z70" s="1">
        <f t="shared" si="240"/>
        <v>0</v>
      </c>
      <c r="AA70" s="1">
        <f t="shared" ref="AA70" si="241">AA68*AA69</f>
        <v>0</v>
      </c>
    </row>
    <row r="71" spans="1:30" x14ac:dyDescent="0.25">
      <c r="A71" s="1" t="s">
        <v>30</v>
      </c>
      <c r="B71" s="1"/>
      <c r="C71" s="1"/>
      <c r="D71" s="1">
        <f t="shared" ref="D71:Z71" si="242">SQRT(D68^2+D70^2)</f>
        <v>0</v>
      </c>
      <c r="E71" s="1">
        <f t="shared" si="242"/>
        <v>0</v>
      </c>
      <c r="F71" s="1">
        <f t="shared" si="242"/>
        <v>0</v>
      </c>
      <c r="G71" s="1">
        <f t="shared" si="242"/>
        <v>0</v>
      </c>
      <c r="H71" s="1">
        <f t="shared" si="242"/>
        <v>0</v>
      </c>
      <c r="I71" s="1">
        <f t="shared" si="242"/>
        <v>0</v>
      </c>
      <c r="J71" s="1">
        <f t="shared" si="242"/>
        <v>0</v>
      </c>
      <c r="K71" s="1">
        <f t="shared" si="242"/>
        <v>0</v>
      </c>
      <c r="L71" s="1">
        <f t="shared" si="242"/>
        <v>0</v>
      </c>
      <c r="M71" s="1">
        <f t="shared" si="242"/>
        <v>0</v>
      </c>
      <c r="N71" s="1">
        <f t="shared" si="242"/>
        <v>0</v>
      </c>
      <c r="O71" s="1">
        <f t="shared" si="242"/>
        <v>0</v>
      </c>
      <c r="P71" s="1">
        <f t="shared" si="242"/>
        <v>0</v>
      </c>
      <c r="Q71" s="1">
        <f t="shared" si="242"/>
        <v>0</v>
      </c>
      <c r="R71" s="1">
        <f t="shared" si="242"/>
        <v>0</v>
      </c>
      <c r="S71" s="1">
        <f t="shared" si="242"/>
        <v>0</v>
      </c>
      <c r="T71" s="1">
        <f t="shared" si="242"/>
        <v>0</v>
      </c>
      <c r="U71" s="1">
        <f t="shared" si="242"/>
        <v>0</v>
      </c>
      <c r="V71" s="1">
        <f t="shared" si="242"/>
        <v>0</v>
      </c>
      <c r="W71" s="1">
        <f t="shared" si="242"/>
        <v>0</v>
      </c>
      <c r="X71" s="1">
        <f t="shared" si="242"/>
        <v>0</v>
      </c>
      <c r="Y71" s="1">
        <f t="shared" si="242"/>
        <v>0</v>
      </c>
      <c r="Z71" s="1">
        <f t="shared" si="242"/>
        <v>0</v>
      </c>
      <c r="AA71" s="1">
        <f t="shared" ref="AA71" si="243">SQRT(AA68^2+AA70^2)</f>
        <v>0</v>
      </c>
    </row>
    <row r="72" spans="1:30" s="46" customFormat="1" ht="15.75" thickBot="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</row>
    <row r="73" spans="1:30" ht="31.5" thickBot="1" x14ac:dyDescent="0.35">
      <c r="A73" s="48"/>
      <c r="B73" s="49"/>
      <c r="C73" s="38" t="s">
        <v>32</v>
      </c>
      <c r="D73" s="42">
        <f t="shared" ref="D73:AA73" si="244">D5+D12+D19+D26+D33+D40+D47+D54+D61+D68</f>
        <v>13.45</v>
      </c>
      <c r="E73" s="42">
        <f t="shared" si="244"/>
        <v>11.9</v>
      </c>
      <c r="F73" s="42">
        <f t="shared" si="244"/>
        <v>11.75</v>
      </c>
      <c r="G73" s="42">
        <f t="shared" si="244"/>
        <v>13.55</v>
      </c>
      <c r="H73" s="42">
        <f t="shared" si="244"/>
        <v>15.249999999999998</v>
      </c>
      <c r="I73" s="42">
        <f t="shared" si="244"/>
        <v>14.75</v>
      </c>
      <c r="J73" s="42">
        <f t="shared" si="244"/>
        <v>18.099999999999998</v>
      </c>
      <c r="K73" s="42">
        <f t="shared" si="244"/>
        <v>18.099999999999998</v>
      </c>
      <c r="L73" s="42">
        <f t="shared" si="244"/>
        <v>18.45</v>
      </c>
      <c r="M73" s="42">
        <f t="shared" si="244"/>
        <v>18.45</v>
      </c>
      <c r="N73" s="42">
        <f t="shared" si="244"/>
        <v>14.9</v>
      </c>
      <c r="O73" s="42">
        <f t="shared" si="244"/>
        <v>15.600000000000001</v>
      </c>
      <c r="P73" s="42">
        <f t="shared" si="244"/>
        <v>18.199999999999996</v>
      </c>
      <c r="Q73" s="42">
        <f t="shared" si="244"/>
        <v>18.649999999999999</v>
      </c>
      <c r="R73" s="42">
        <f t="shared" si="244"/>
        <v>22.049999999999997</v>
      </c>
      <c r="S73" s="42">
        <f t="shared" si="244"/>
        <v>19.799999999999997</v>
      </c>
      <c r="T73" s="42">
        <f t="shared" si="244"/>
        <v>21.899999999999995</v>
      </c>
      <c r="U73" s="42">
        <f t="shared" si="244"/>
        <v>20.799999999999997</v>
      </c>
      <c r="V73" s="42">
        <f t="shared" si="244"/>
        <v>17.8</v>
      </c>
      <c r="W73" s="42">
        <f t="shared" si="244"/>
        <v>18.05</v>
      </c>
      <c r="X73" s="42">
        <f t="shared" si="244"/>
        <v>17.899999999999999</v>
      </c>
      <c r="Y73" s="42">
        <f t="shared" si="244"/>
        <v>17.999999999999996</v>
      </c>
      <c r="Z73" s="42">
        <f t="shared" si="244"/>
        <v>17.049999999999997</v>
      </c>
      <c r="AA73" s="42">
        <f t="shared" si="244"/>
        <v>16.899999999999999</v>
      </c>
      <c r="AC73" s="57" t="s">
        <v>69</v>
      </c>
      <c r="AD73" s="58">
        <f>AVERAGE(D73:AA73)</f>
        <v>17.139583333333331</v>
      </c>
    </row>
    <row r="74" spans="1:30" ht="30" x14ac:dyDescent="0.25">
      <c r="C74" s="39" t="s">
        <v>44</v>
      </c>
      <c r="D74" s="42">
        <f>D7+D14+D21+D28+D35+D42+D49+D56+D63+D70</f>
        <v>4.0500000000000007</v>
      </c>
      <c r="E74" s="42">
        <f t="shared" ref="E74:AA74" si="245">E7+E14+E21+E28+E35+E42+E49+E56+E63+E70</f>
        <v>4.4000000000000004</v>
      </c>
      <c r="F74" s="42">
        <f t="shared" si="245"/>
        <v>4.9500000000000011</v>
      </c>
      <c r="G74" s="42">
        <f t="shared" si="245"/>
        <v>4.9500000000000011</v>
      </c>
      <c r="H74" s="42">
        <f t="shared" si="245"/>
        <v>5.0500000000000007</v>
      </c>
      <c r="I74" s="42">
        <f t="shared" si="245"/>
        <v>5.25</v>
      </c>
      <c r="J74" s="42">
        <f t="shared" si="245"/>
        <v>6.4500000000000011</v>
      </c>
      <c r="K74" s="42">
        <f t="shared" si="245"/>
        <v>5.95</v>
      </c>
      <c r="L74" s="42">
        <f t="shared" si="245"/>
        <v>6.6999999999999993</v>
      </c>
      <c r="M74" s="42">
        <f t="shared" si="245"/>
        <v>6.6999999999999993</v>
      </c>
      <c r="N74" s="42">
        <f t="shared" si="245"/>
        <v>8.25</v>
      </c>
      <c r="O74" s="42">
        <f t="shared" si="245"/>
        <v>8.25</v>
      </c>
      <c r="P74" s="42">
        <f t="shared" si="245"/>
        <v>9.1499999999999986</v>
      </c>
      <c r="Q74" s="42">
        <f t="shared" si="245"/>
        <v>11.849999999999998</v>
      </c>
      <c r="R74" s="42">
        <f t="shared" si="245"/>
        <v>7.8999999999999995</v>
      </c>
      <c r="S74" s="42">
        <f t="shared" si="245"/>
        <v>7.8500000000000005</v>
      </c>
      <c r="T74" s="42">
        <f t="shared" si="245"/>
        <v>5.6</v>
      </c>
      <c r="U74" s="42">
        <f t="shared" si="245"/>
        <v>5.9499999999999993</v>
      </c>
      <c r="V74" s="42">
        <f t="shared" si="245"/>
        <v>7</v>
      </c>
      <c r="W74" s="42">
        <f t="shared" si="245"/>
        <v>5.3499999999999988</v>
      </c>
      <c r="X74" s="42">
        <f t="shared" si="245"/>
        <v>6.5</v>
      </c>
      <c r="Y74" s="42">
        <f t="shared" si="245"/>
        <v>4.9000000000000004</v>
      </c>
      <c r="Z74" s="42">
        <f t="shared" si="245"/>
        <v>5.8999999999999995</v>
      </c>
      <c r="AA74" s="42">
        <f t="shared" si="245"/>
        <v>5.55</v>
      </c>
      <c r="AC74" s="57" t="s">
        <v>70</v>
      </c>
      <c r="AD74" s="58">
        <f>MAX(D73:AA73)</f>
        <v>22.049999999999997</v>
      </c>
    </row>
    <row r="75" spans="1:30" x14ac:dyDescent="0.25">
      <c r="C75" s="39" t="s">
        <v>47</v>
      </c>
      <c r="D75" s="44" t="s">
        <v>27</v>
      </c>
      <c r="E75" s="44" t="s">
        <v>33</v>
      </c>
      <c r="F75" s="44" t="s">
        <v>34</v>
      </c>
      <c r="G75" s="44" t="s">
        <v>35</v>
      </c>
      <c r="H75" s="44" t="s">
        <v>36</v>
      </c>
      <c r="I75" s="44" t="s">
        <v>37</v>
      </c>
      <c r="J75" s="44" t="s">
        <v>38</v>
      </c>
      <c r="K75" s="44" t="s">
        <v>39</v>
      </c>
      <c r="L75" s="44" t="s">
        <v>40</v>
      </c>
      <c r="M75" s="44" t="s">
        <v>41</v>
      </c>
      <c r="N75" s="44" t="s">
        <v>42</v>
      </c>
      <c r="O75" s="44" t="s">
        <v>43</v>
      </c>
      <c r="P75" s="44" t="s">
        <v>43</v>
      </c>
      <c r="Q75" s="44" t="s">
        <v>3</v>
      </c>
      <c r="R75" s="44" t="s">
        <v>4</v>
      </c>
      <c r="S75" s="44" t="s">
        <v>5</v>
      </c>
      <c r="T75" s="44" t="s">
        <v>6</v>
      </c>
      <c r="U75" s="44" t="s">
        <v>7</v>
      </c>
      <c r="V75" s="44" t="s">
        <v>8</v>
      </c>
      <c r="W75" s="44" t="s">
        <v>9</v>
      </c>
      <c r="X75" s="44" t="s">
        <v>10</v>
      </c>
      <c r="Y75" s="44" t="s">
        <v>11</v>
      </c>
      <c r="Z75" s="44" t="s">
        <v>12</v>
      </c>
      <c r="AA75" s="44" t="s">
        <v>13</v>
      </c>
      <c r="AC75" s="59" t="s">
        <v>71</v>
      </c>
      <c r="AD75" s="58">
        <f>MIN(D73:AA73)</f>
        <v>11.75</v>
      </c>
    </row>
    <row r="76" spans="1:30" ht="30" x14ac:dyDescent="0.25">
      <c r="C76" s="39" t="s">
        <v>45</v>
      </c>
      <c r="D76" s="43">
        <f t="shared" ref="D76:AA76" si="246">SQRT(D73^2+D74^2)</f>
        <v>14.046529820564222</v>
      </c>
      <c r="E76" s="43">
        <f t="shared" si="246"/>
        <v>12.687395319765205</v>
      </c>
      <c r="F76" s="43">
        <f t="shared" si="246"/>
        <v>12.750098038838761</v>
      </c>
      <c r="G76" s="43">
        <f t="shared" si="246"/>
        <v>14.425844862606835</v>
      </c>
      <c r="H76" s="43">
        <f t="shared" si="246"/>
        <v>16.064401638405332</v>
      </c>
      <c r="I76" s="43">
        <f t="shared" si="246"/>
        <v>15.656468311851176</v>
      </c>
      <c r="J76" s="43">
        <f t="shared" si="246"/>
        <v>19.214903070273344</v>
      </c>
      <c r="K76" s="43">
        <f t="shared" si="246"/>
        <v>19.052886920359338</v>
      </c>
      <c r="L76" s="43">
        <f t="shared" si="246"/>
        <v>19.628869045362752</v>
      </c>
      <c r="M76" s="43">
        <f t="shared" si="246"/>
        <v>19.628869045362752</v>
      </c>
      <c r="N76" s="43">
        <f t="shared" si="246"/>
        <v>17.031514906196687</v>
      </c>
      <c r="O76" s="43">
        <f t="shared" si="246"/>
        <v>17.64716691143369</v>
      </c>
      <c r="P76" s="43">
        <f t="shared" si="246"/>
        <v>20.370628365369583</v>
      </c>
      <c r="Q76" s="43">
        <f t="shared" si="246"/>
        <v>22.09626665298914</v>
      </c>
      <c r="R76" s="43">
        <f t="shared" si="246"/>
        <v>23.422478519576014</v>
      </c>
      <c r="S76" s="43">
        <f t="shared" si="246"/>
        <v>21.299354450311398</v>
      </c>
      <c r="T76" s="43">
        <f t="shared" si="246"/>
        <v>22.60464554024238</v>
      </c>
      <c r="U76" s="43">
        <f t="shared" si="246"/>
        <v>21.634289912081694</v>
      </c>
      <c r="V76" s="43">
        <f t="shared" si="246"/>
        <v>19.126944345608372</v>
      </c>
      <c r="W76" s="43">
        <f t="shared" si="246"/>
        <v>18.826178581963998</v>
      </c>
      <c r="X76" s="43">
        <f t="shared" si="246"/>
        <v>19.043634106966032</v>
      </c>
      <c r="Y76" s="43">
        <f t="shared" si="246"/>
        <v>18.655026132385874</v>
      </c>
      <c r="Z76" s="43">
        <f t="shared" si="246"/>
        <v>18.04196497059009</v>
      </c>
      <c r="AA76" s="43">
        <f t="shared" si="246"/>
        <v>17.787987519671805</v>
      </c>
      <c r="AC76" s="57" t="s">
        <v>72</v>
      </c>
      <c r="AD76" s="57">
        <f>AD73/AD74</f>
        <v>0.77730536659108085</v>
      </c>
    </row>
    <row r="77" spans="1:30" ht="18.75" x14ac:dyDescent="0.3">
      <c r="C77" s="39" t="s">
        <v>68</v>
      </c>
      <c r="D77" s="56">
        <f>ROUND(D76,0)</f>
        <v>14</v>
      </c>
      <c r="E77" s="56">
        <f t="shared" ref="E77:AA77" si="247">ROUND(E76,0)</f>
        <v>13</v>
      </c>
      <c r="F77" s="56">
        <f t="shared" si="247"/>
        <v>13</v>
      </c>
      <c r="G77" s="56">
        <f t="shared" si="247"/>
        <v>14</v>
      </c>
      <c r="H77" s="56">
        <f t="shared" si="247"/>
        <v>16</v>
      </c>
      <c r="I77" s="56">
        <f t="shared" si="247"/>
        <v>16</v>
      </c>
      <c r="J77" s="56">
        <f t="shared" si="247"/>
        <v>19</v>
      </c>
      <c r="K77" s="56">
        <f t="shared" si="247"/>
        <v>19</v>
      </c>
      <c r="L77" s="56">
        <f t="shared" si="247"/>
        <v>20</v>
      </c>
      <c r="M77" s="56">
        <f t="shared" si="247"/>
        <v>20</v>
      </c>
      <c r="N77" s="56">
        <f t="shared" si="247"/>
        <v>17</v>
      </c>
      <c r="O77" s="56">
        <f t="shared" si="247"/>
        <v>18</v>
      </c>
      <c r="P77" s="56">
        <f t="shared" si="247"/>
        <v>20</v>
      </c>
      <c r="Q77" s="56">
        <f t="shared" si="247"/>
        <v>22</v>
      </c>
      <c r="R77" s="56">
        <f t="shared" si="247"/>
        <v>23</v>
      </c>
      <c r="S77" s="56">
        <f t="shared" si="247"/>
        <v>21</v>
      </c>
      <c r="T77" s="56">
        <f t="shared" si="247"/>
        <v>23</v>
      </c>
      <c r="U77" s="56">
        <f t="shared" si="247"/>
        <v>22</v>
      </c>
      <c r="V77" s="56">
        <f t="shared" si="247"/>
        <v>19</v>
      </c>
      <c r="W77" s="56">
        <f t="shared" si="247"/>
        <v>19</v>
      </c>
      <c r="X77" s="56">
        <f t="shared" si="247"/>
        <v>19</v>
      </c>
      <c r="Y77" s="56">
        <f t="shared" si="247"/>
        <v>19</v>
      </c>
      <c r="Z77" s="56">
        <f t="shared" si="247"/>
        <v>18</v>
      </c>
      <c r="AA77" s="56">
        <f t="shared" si="247"/>
        <v>18</v>
      </c>
      <c r="AC77" s="57" t="s">
        <v>73</v>
      </c>
      <c r="AD77" s="57">
        <f>SUM(D73:Z73)/AD74</f>
        <v>17.888888888888889</v>
      </c>
    </row>
    <row r="78" spans="1:30" x14ac:dyDescent="0.25">
      <c r="C78" s="83" t="s">
        <v>109</v>
      </c>
      <c r="D78" s="84">
        <f>D73/D76</f>
        <v>0.95753187241371895</v>
      </c>
      <c r="E78" s="84">
        <f t="shared" ref="E78:AA78" si="248">E73/E76</f>
        <v>0.93793877309564466</v>
      </c>
      <c r="F78" s="84">
        <f t="shared" si="248"/>
        <v>0.92156154126875667</v>
      </c>
      <c r="G78" s="84">
        <f t="shared" si="248"/>
        <v>0.93928640776686101</v>
      </c>
      <c r="H78" s="84">
        <f t="shared" si="248"/>
        <v>0.9493039543746008</v>
      </c>
      <c r="I78" s="84">
        <f t="shared" si="248"/>
        <v>0.9421026317177148</v>
      </c>
      <c r="J78" s="84">
        <f t="shared" si="248"/>
        <v>0.94197716916937402</v>
      </c>
      <c r="K78" s="84">
        <f t="shared" si="248"/>
        <v>0.94998726836818026</v>
      </c>
      <c r="L78" s="84">
        <f t="shared" si="248"/>
        <v>0.93994208007408064</v>
      </c>
      <c r="M78" s="84">
        <f t="shared" si="248"/>
        <v>0.93994208007408064</v>
      </c>
      <c r="N78" s="84">
        <f t="shared" si="248"/>
        <v>0.8748487778135835</v>
      </c>
      <c r="O78" s="84">
        <f t="shared" si="248"/>
        <v>0.88399458554974519</v>
      </c>
      <c r="P78" s="84">
        <f t="shared" si="248"/>
        <v>0.89344322980926338</v>
      </c>
      <c r="Q78" s="84">
        <f t="shared" si="248"/>
        <v>0.84403398514730821</v>
      </c>
      <c r="R78" s="84">
        <f t="shared" si="248"/>
        <v>0.94140336094538724</v>
      </c>
      <c r="S78" s="84">
        <f t="shared" si="248"/>
        <v>0.92960563880895086</v>
      </c>
      <c r="T78" s="84">
        <f t="shared" si="248"/>
        <v>0.96882740147427104</v>
      </c>
      <c r="U78" s="84">
        <f t="shared" si="248"/>
        <v>0.96143668613704825</v>
      </c>
      <c r="V78" s="84">
        <f t="shared" si="248"/>
        <v>0.93062434220377477</v>
      </c>
      <c r="W78" s="84">
        <f t="shared" si="248"/>
        <v>0.95877131524144799</v>
      </c>
      <c r="X78" s="84">
        <f t="shared" si="248"/>
        <v>0.93994664565899744</v>
      </c>
      <c r="Y78" s="84">
        <f t="shared" si="248"/>
        <v>0.96488741812863366</v>
      </c>
      <c r="Z78" s="84">
        <f t="shared" si="248"/>
        <v>0.94501901693041312</v>
      </c>
      <c r="AA78" s="84">
        <f t="shared" si="248"/>
        <v>0.95007937133474052</v>
      </c>
      <c r="AC78" s="57"/>
      <c r="AD78" s="57"/>
    </row>
    <row r="79" spans="1:30" x14ac:dyDescent="0.25">
      <c r="C79" s="83" t="s">
        <v>110</v>
      </c>
      <c r="D79" s="87">
        <f>D73^2</f>
        <v>180.90249999999997</v>
      </c>
      <c r="E79" s="87">
        <f t="shared" ref="E79:AA79" si="249">E73^2</f>
        <v>141.61000000000001</v>
      </c>
      <c r="F79" s="87">
        <f t="shared" si="249"/>
        <v>138.0625</v>
      </c>
      <c r="G79" s="87">
        <f t="shared" si="249"/>
        <v>183.60250000000002</v>
      </c>
      <c r="H79" s="87">
        <f t="shared" si="249"/>
        <v>232.56249999999994</v>
      </c>
      <c r="I79" s="87">
        <f t="shared" si="249"/>
        <v>217.5625</v>
      </c>
      <c r="J79" s="87">
        <f t="shared" si="249"/>
        <v>327.6099999999999</v>
      </c>
      <c r="K79" s="87">
        <f t="shared" si="249"/>
        <v>327.6099999999999</v>
      </c>
      <c r="L79" s="87">
        <f t="shared" si="249"/>
        <v>340.40249999999997</v>
      </c>
      <c r="M79" s="87">
        <f t="shared" si="249"/>
        <v>340.40249999999997</v>
      </c>
      <c r="N79" s="87">
        <f t="shared" si="249"/>
        <v>222.01000000000002</v>
      </c>
      <c r="O79" s="87">
        <f t="shared" si="249"/>
        <v>243.36000000000004</v>
      </c>
      <c r="P79" s="87">
        <f t="shared" si="249"/>
        <v>331.23999999999984</v>
      </c>
      <c r="Q79" s="87">
        <f t="shared" si="249"/>
        <v>347.82249999999993</v>
      </c>
      <c r="R79" s="87">
        <f t="shared" si="249"/>
        <v>486.20249999999987</v>
      </c>
      <c r="S79" s="87">
        <f t="shared" si="249"/>
        <v>392.03999999999991</v>
      </c>
      <c r="T79" s="87">
        <f t="shared" si="249"/>
        <v>479.60999999999979</v>
      </c>
      <c r="U79" s="87">
        <f t="shared" si="249"/>
        <v>432.63999999999987</v>
      </c>
      <c r="V79" s="87">
        <f t="shared" si="249"/>
        <v>316.84000000000003</v>
      </c>
      <c r="W79" s="87">
        <f t="shared" si="249"/>
        <v>325.80250000000001</v>
      </c>
      <c r="X79" s="87">
        <f t="shared" si="249"/>
        <v>320.40999999999997</v>
      </c>
      <c r="Y79" s="87">
        <f t="shared" si="249"/>
        <v>323.99999999999989</v>
      </c>
      <c r="Z79" s="87">
        <f t="shared" si="249"/>
        <v>290.70249999999993</v>
      </c>
      <c r="AA79" s="87">
        <f t="shared" si="249"/>
        <v>285.60999999999996</v>
      </c>
      <c r="AC79" s="57"/>
      <c r="AD79" s="57"/>
    </row>
    <row r="80" spans="1:30" x14ac:dyDescent="0.25">
      <c r="C80" s="83" t="s">
        <v>111</v>
      </c>
      <c r="D80" s="87">
        <f>D74^2</f>
        <v>16.402500000000007</v>
      </c>
      <c r="E80" s="87">
        <f t="shared" ref="E80:AA80" si="250">E74^2</f>
        <v>19.360000000000003</v>
      </c>
      <c r="F80" s="87">
        <f t="shared" si="250"/>
        <v>24.502500000000012</v>
      </c>
      <c r="G80" s="87">
        <f t="shared" si="250"/>
        <v>24.502500000000012</v>
      </c>
      <c r="H80" s="87">
        <f t="shared" si="250"/>
        <v>25.502500000000008</v>
      </c>
      <c r="I80" s="87">
        <f t="shared" si="250"/>
        <v>27.5625</v>
      </c>
      <c r="J80" s="87">
        <f t="shared" si="250"/>
        <v>41.602500000000013</v>
      </c>
      <c r="K80" s="87">
        <f t="shared" si="250"/>
        <v>35.402500000000003</v>
      </c>
      <c r="L80" s="87">
        <f t="shared" si="250"/>
        <v>44.889999999999993</v>
      </c>
      <c r="M80" s="87">
        <f t="shared" si="250"/>
        <v>44.889999999999993</v>
      </c>
      <c r="N80" s="87">
        <f t="shared" si="250"/>
        <v>68.0625</v>
      </c>
      <c r="O80" s="87">
        <f t="shared" si="250"/>
        <v>68.0625</v>
      </c>
      <c r="P80" s="87">
        <f t="shared" si="250"/>
        <v>83.722499999999968</v>
      </c>
      <c r="Q80" s="87">
        <f t="shared" si="250"/>
        <v>140.42249999999996</v>
      </c>
      <c r="R80" s="87">
        <f t="shared" si="250"/>
        <v>62.409999999999989</v>
      </c>
      <c r="S80" s="87">
        <f t="shared" si="250"/>
        <v>61.622500000000009</v>
      </c>
      <c r="T80" s="87">
        <f t="shared" si="250"/>
        <v>31.359999999999996</v>
      </c>
      <c r="U80" s="87">
        <f t="shared" si="250"/>
        <v>35.402499999999989</v>
      </c>
      <c r="V80" s="87">
        <f t="shared" si="250"/>
        <v>49</v>
      </c>
      <c r="W80" s="87">
        <f t="shared" si="250"/>
        <v>28.622499999999988</v>
      </c>
      <c r="X80" s="87">
        <f t="shared" si="250"/>
        <v>42.25</v>
      </c>
      <c r="Y80" s="87">
        <f t="shared" si="250"/>
        <v>24.010000000000005</v>
      </c>
      <c r="Z80" s="87">
        <f t="shared" si="250"/>
        <v>34.809999999999995</v>
      </c>
      <c r="AA80" s="87">
        <f t="shared" si="250"/>
        <v>30.802499999999998</v>
      </c>
      <c r="AC80" s="57"/>
      <c r="AD80" s="57"/>
    </row>
    <row r="81" spans="1:40" x14ac:dyDescent="0.25">
      <c r="C81" s="83" t="s">
        <v>112</v>
      </c>
      <c r="D81" s="84">
        <f>D76^2</f>
        <v>197.30499999999998</v>
      </c>
      <c r="E81" s="84">
        <f t="shared" ref="E81:AA81" si="251">E76^2</f>
        <v>160.97000000000003</v>
      </c>
      <c r="F81" s="84">
        <f t="shared" si="251"/>
        <v>162.56500000000003</v>
      </c>
      <c r="G81" s="84">
        <f t="shared" si="251"/>
        <v>208.10500000000002</v>
      </c>
      <c r="H81" s="84">
        <f t="shared" si="251"/>
        <v>258.06499999999994</v>
      </c>
      <c r="I81" s="84">
        <f t="shared" si="251"/>
        <v>245.12500000000003</v>
      </c>
      <c r="J81" s="84">
        <f t="shared" si="251"/>
        <v>369.21249999999998</v>
      </c>
      <c r="K81" s="84">
        <f t="shared" si="251"/>
        <v>363.01249999999993</v>
      </c>
      <c r="L81" s="84">
        <f t="shared" si="251"/>
        <v>385.29250000000002</v>
      </c>
      <c r="M81" s="84">
        <f t="shared" si="251"/>
        <v>385.29250000000002</v>
      </c>
      <c r="N81" s="84">
        <f t="shared" si="251"/>
        <v>290.07249999999993</v>
      </c>
      <c r="O81" s="84">
        <f t="shared" si="251"/>
        <v>311.42250000000007</v>
      </c>
      <c r="P81" s="84">
        <f t="shared" si="251"/>
        <v>414.96249999999986</v>
      </c>
      <c r="Q81" s="84">
        <f t="shared" si="251"/>
        <v>488.24499999999989</v>
      </c>
      <c r="R81" s="84">
        <f t="shared" si="251"/>
        <v>548.61249999999984</v>
      </c>
      <c r="S81" s="84">
        <f t="shared" si="251"/>
        <v>453.66249999999997</v>
      </c>
      <c r="T81" s="84">
        <f t="shared" si="251"/>
        <v>510.96999999999974</v>
      </c>
      <c r="U81" s="84">
        <f t="shared" si="251"/>
        <v>468.04249999999979</v>
      </c>
      <c r="V81" s="84">
        <f t="shared" si="251"/>
        <v>365.84000000000009</v>
      </c>
      <c r="W81" s="84">
        <f t="shared" si="251"/>
        <v>354.42499999999995</v>
      </c>
      <c r="X81" s="84">
        <f t="shared" si="251"/>
        <v>362.65999999999991</v>
      </c>
      <c r="Y81" s="84">
        <f t="shared" si="251"/>
        <v>348.00999999999988</v>
      </c>
      <c r="Z81" s="84">
        <f t="shared" si="251"/>
        <v>325.51249999999987</v>
      </c>
      <c r="AA81" s="84">
        <f t="shared" si="251"/>
        <v>316.41249999999991</v>
      </c>
      <c r="AC81" s="57"/>
      <c r="AD81" s="57"/>
    </row>
    <row r="82" spans="1:40" ht="18.75" x14ac:dyDescent="0.3">
      <c r="C82" s="83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C82" s="57"/>
      <c r="AD82" s="57"/>
    </row>
    <row r="83" spans="1:40" x14ac:dyDescent="0.25">
      <c r="C83" s="80" t="s">
        <v>100</v>
      </c>
      <c r="D83" s="80">
        <f>D73/D76</f>
        <v>0.95753187241371895</v>
      </c>
      <c r="E83" s="80">
        <f t="shared" ref="E83:AA83" si="252">E73/E76</f>
        <v>0.93793877309564466</v>
      </c>
      <c r="F83" s="80">
        <f t="shared" si="252"/>
        <v>0.92156154126875667</v>
      </c>
      <c r="G83" s="80">
        <f t="shared" si="252"/>
        <v>0.93928640776686101</v>
      </c>
      <c r="H83" s="80">
        <f t="shared" si="252"/>
        <v>0.9493039543746008</v>
      </c>
      <c r="I83" s="80">
        <f t="shared" si="252"/>
        <v>0.9421026317177148</v>
      </c>
      <c r="J83" s="80">
        <f t="shared" si="252"/>
        <v>0.94197716916937402</v>
      </c>
      <c r="K83" s="80">
        <f t="shared" si="252"/>
        <v>0.94998726836818026</v>
      </c>
      <c r="L83" s="80">
        <f t="shared" si="252"/>
        <v>0.93994208007408064</v>
      </c>
      <c r="M83" s="80">
        <f t="shared" si="252"/>
        <v>0.93994208007408064</v>
      </c>
      <c r="N83" s="80">
        <f t="shared" si="252"/>
        <v>0.8748487778135835</v>
      </c>
      <c r="O83" s="80">
        <f t="shared" si="252"/>
        <v>0.88399458554974519</v>
      </c>
      <c r="P83" s="80">
        <f t="shared" si="252"/>
        <v>0.89344322980926338</v>
      </c>
      <c r="Q83" s="80">
        <f t="shared" si="252"/>
        <v>0.84403398514730821</v>
      </c>
      <c r="R83" s="80">
        <f t="shared" si="252"/>
        <v>0.94140336094538724</v>
      </c>
      <c r="S83" s="80">
        <f t="shared" si="252"/>
        <v>0.92960563880895086</v>
      </c>
      <c r="T83" s="80">
        <f t="shared" si="252"/>
        <v>0.96882740147427104</v>
      </c>
      <c r="U83" s="80">
        <f t="shared" si="252"/>
        <v>0.96143668613704825</v>
      </c>
      <c r="V83" s="80">
        <f t="shared" si="252"/>
        <v>0.93062434220377477</v>
      </c>
      <c r="W83" s="80">
        <f t="shared" si="252"/>
        <v>0.95877131524144799</v>
      </c>
      <c r="X83" s="80">
        <f t="shared" si="252"/>
        <v>0.93994664565899744</v>
      </c>
      <c r="Y83" s="80">
        <f t="shared" si="252"/>
        <v>0.96488741812863366</v>
      </c>
      <c r="Z83" s="80">
        <f t="shared" si="252"/>
        <v>0.94501901693041312</v>
      </c>
      <c r="AA83" s="80">
        <f t="shared" si="252"/>
        <v>0.95007937133474052</v>
      </c>
      <c r="AC83" s="57" t="s">
        <v>74</v>
      </c>
      <c r="AD83" s="116">
        <f>SUM(D73:AA73)</f>
        <v>411.34999999999997</v>
      </c>
      <c r="AE83" s="115"/>
      <c r="AF83" s="60"/>
    </row>
    <row r="84" spans="1:40" ht="15.75" x14ac:dyDescent="0.25">
      <c r="C84" s="81" t="s">
        <v>99</v>
      </c>
      <c r="D84" s="82">
        <f>D74-D73*TAN(ACOS(0.95))</f>
        <v>-0.37080121465570937</v>
      </c>
      <c r="E84" s="82">
        <f>E74-E73*TAN(ACOS(0.95))</f>
        <v>0.48865914837152813</v>
      </c>
      <c r="F84" s="82">
        <f>F74-F73*TAN(ACOS(0.95))</f>
        <v>1.0879617641483583</v>
      </c>
      <c r="G84" s="82">
        <f>G74-G73*TAN(ACOS(0.95))</f>
        <v>0.49633037482640407</v>
      </c>
      <c r="H84" s="82">
        <f>H74-H73*TAN(ACOS(0.95))</f>
        <v>3.7567396022337718E-2</v>
      </c>
      <c r="I84" s="82">
        <f t="shared" ref="I84:AA84" si="253">I74-I73*TAN(ACOS(0.95))</f>
        <v>0.40190944861176803</v>
      </c>
      <c r="J84" s="82">
        <f t="shared" si="253"/>
        <v>0.50081769626257788</v>
      </c>
      <c r="K84" s="82">
        <f t="shared" si="253"/>
        <v>8.1769626257699457E-4</v>
      </c>
      <c r="L84" s="82">
        <f t="shared" si="253"/>
        <v>0.63577825944997368</v>
      </c>
      <c r="M84" s="82">
        <f t="shared" si="253"/>
        <v>0.63577825944997368</v>
      </c>
      <c r="N84" s="82">
        <f t="shared" si="253"/>
        <v>3.3526068328349385</v>
      </c>
      <c r="O84" s="82">
        <f t="shared" si="253"/>
        <v>3.1225279592097337</v>
      </c>
      <c r="P84" s="82">
        <f t="shared" si="253"/>
        <v>3.1679492857446894</v>
      </c>
      <c r="Q84" s="82">
        <f t="shared" si="253"/>
        <v>5.7200414384141993</v>
      </c>
      <c r="R84" s="82">
        <f t="shared" si="253"/>
        <v>0.65251548080606714</v>
      </c>
      <c r="S84" s="82">
        <f t="shared" si="253"/>
        <v>1.3420547174585096</v>
      </c>
      <c r="T84" s="82">
        <f t="shared" si="253"/>
        <v>-1.5981819034171032</v>
      </c>
      <c r="U84" s="82">
        <f t="shared" si="253"/>
        <v>-0.8866293877203546</v>
      </c>
      <c r="V84" s="82">
        <f t="shared" si="253"/>
        <v>1.1494229278162349</v>
      </c>
      <c r="W84" s="82">
        <f t="shared" si="253"/>
        <v>-0.58274809847848275</v>
      </c>
      <c r="X84" s="82">
        <f t="shared" si="253"/>
        <v>0.61655451729834887</v>
      </c>
      <c r="Y84" s="82">
        <f t="shared" si="253"/>
        <v>-1.0163138932195359</v>
      </c>
      <c r="Z84" s="82">
        <f t="shared" si="253"/>
        <v>0.29593600670038267</v>
      </c>
      <c r="AA84" s="82">
        <f t="shared" si="253"/>
        <v>-4.761377522787491E-3</v>
      </c>
      <c r="AC84" s="57" t="s">
        <v>76</v>
      </c>
      <c r="AD84" s="57">
        <v>4.6900000000000004</v>
      </c>
      <c r="AE84" s="60"/>
      <c r="AF84" s="60"/>
    </row>
    <row r="85" spans="1:40" ht="15.75" x14ac:dyDescent="0.25">
      <c r="C85" s="81" t="s">
        <v>101</v>
      </c>
      <c r="D85" s="82" t="str">
        <f>IF(D84&gt;0,D84/2/PI()/50/220^2*10^6,"НЕТ")</f>
        <v>НЕТ</v>
      </c>
      <c r="E85" s="82">
        <f t="shared" ref="E85:AA85" si="254">IF(E84&gt;0,E84/2/PI()/50/220^2*10^6,"НЕТ")</f>
        <v>3.2137404524960576E-2</v>
      </c>
      <c r="F85" s="82">
        <f t="shared" si="254"/>
        <v>7.1551443247599184E-2</v>
      </c>
      <c r="G85" s="82">
        <f t="shared" si="254"/>
        <v>3.264191428110555E-2</v>
      </c>
      <c r="H85" s="82">
        <f t="shared" si="254"/>
        <v>2.4706763537379567E-3</v>
      </c>
      <c r="I85" s="82">
        <f t="shared" si="254"/>
        <v>2.6432179926405362E-2</v>
      </c>
      <c r="J85" s="82">
        <f t="shared" si="254"/>
        <v>3.2937029730613514E-2</v>
      </c>
      <c r="K85" s="82">
        <f t="shared" si="254"/>
        <v>5.3777025676403749E-5</v>
      </c>
      <c r="L85" s="82">
        <f t="shared" si="254"/>
        <v>4.1812914339597038E-2</v>
      </c>
      <c r="M85" s="82">
        <f t="shared" si="254"/>
        <v>4.1812914339597038E-2</v>
      </c>
      <c r="N85" s="82">
        <f t="shared" si="254"/>
        <v>0.22048923540881984</v>
      </c>
      <c r="O85" s="82">
        <f t="shared" si="254"/>
        <v>0.2053577519218501</v>
      </c>
      <c r="P85" s="82">
        <f t="shared" si="254"/>
        <v>0.2083449538391349</v>
      </c>
      <c r="Q85" s="82">
        <f t="shared" si="254"/>
        <v>0.37618713620417149</v>
      </c>
      <c r="R85" s="82">
        <f t="shared" si="254"/>
        <v>4.2913662898458819E-2</v>
      </c>
      <c r="S85" s="82">
        <f t="shared" si="254"/>
        <v>8.8262248836082149E-2</v>
      </c>
      <c r="T85" s="82" t="str">
        <f t="shared" si="254"/>
        <v>НЕТ</v>
      </c>
      <c r="U85" s="82" t="str">
        <f t="shared" si="254"/>
        <v>НЕТ</v>
      </c>
      <c r="V85" s="82">
        <f t="shared" si="254"/>
        <v>7.5593529200459753E-2</v>
      </c>
      <c r="W85" s="82" t="str">
        <f t="shared" si="254"/>
        <v>НЕТ</v>
      </c>
      <c r="X85" s="82">
        <f t="shared" si="254"/>
        <v>4.0548635997384182E-2</v>
      </c>
      <c r="Y85" s="82" t="str">
        <f t="shared" si="254"/>
        <v>НЕТ</v>
      </c>
      <c r="Z85" s="82">
        <f t="shared" si="254"/>
        <v>1.9462676985637258E-2</v>
      </c>
      <c r="AA85" s="82" t="str">
        <f t="shared" si="254"/>
        <v>НЕТ</v>
      </c>
      <c r="AC85" s="57" t="s">
        <v>75</v>
      </c>
      <c r="AD85" s="114">
        <f>AD83*AD84*1000</f>
        <v>1929231.5</v>
      </c>
      <c r="AE85" s="115"/>
      <c r="AF85" s="115"/>
    </row>
    <row r="86" spans="1:40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26"/>
    </row>
    <row r="88" spans="1:40" ht="18.75" x14ac:dyDescent="0.3">
      <c r="A88" s="48" t="s">
        <v>46</v>
      </c>
      <c r="B88" s="50">
        <v>30</v>
      </c>
    </row>
    <row r="89" spans="1:40" x14ac:dyDescent="0.25">
      <c r="A89" s="47" t="s">
        <v>48</v>
      </c>
    </row>
    <row r="90" spans="1:40" x14ac:dyDescent="0.25">
      <c r="A90" s="47" t="s">
        <v>49</v>
      </c>
      <c r="B90">
        <v>9</v>
      </c>
    </row>
    <row r="91" spans="1:40" x14ac:dyDescent="0.25">
      <c r="A91" s="47" t="s">
        <v>50</v>
      </c>
    </row>
    <row r="92" spans="1:40" ht="23.25" x14ac:dyDescent="0.35">
      <c r="A92" s="47" t="s">
        <v>51</v>
      </c>
      <c r="AA92" s="113" t="s">
        <v>117</v>
      </c>
      <c r="AN92" s="122">
        <f>B88</f>
        <v>30</v>
      </c>
    </row>
    <row r="93" spans="1:40" ht="15.75" x14ac:dyDescent="0.25">
      <c r="A93" s="47" t="s">
        <v>52</v>
      </c>
      <c r="B93">
        <v>3</v>
      </c>
      <c r="AA93" s="111" t="s">
        <v>116</v>
      </c>
      <c r="AN93" s="112">
        <f>AD77</f>
        <v>17.888888888888889</v>
      </c>
    </row>
    <row r="94" spans="1:40" ht="15.75" x14ac:dyDescent="0.25">
      <c r="A94" s="47" t="s">
        <v>53</v>
      </c>
      <c r="B94">
        <v>4</v>
      </c>
      <c r="AA94" s="111" t="s">
        <v>115</v>
      </c>
      <c r="AN94" s="112">
        <f>AD76</f>
        <v>0.77730536659108085</v>
      </c>
    </row>
    <row r="95" spans="1:40" ht="15.75" x14ac:dyDescent="0.25">
      <c r="A95" s="47" t="s">
        <v>54</v>
      </c>
      <c r="B95">
        <v>7</v>
      </c>
      <c r="AA95" s="111" t="s">
        <v>114</v>
      </c>
      <c r="AN95" s="112">
        <f>AD74</f>
        <v>22.049999999999997</v>
      </c>
    </row>
    <row r="96" spans="1:40" ht="15.75" x14ac:dyDescent="0.25">
      <c r="A96" s="47" t="s">
        <v>55</v>
      </c>
      <c r="AA96" s="111" t="s">
        <v>113</v>
      </c>
      <c r="AN96" s="112">
        <f>AD75</f>
        <v>11.75</v>
      </c>
    </row>
    <row r="97" spans="1:40" ht="15.75" x14ac:dyDescent="0.25">
      <c r="A97" s="47" t="s">
        <v>56</v>
      </c>
      <c r="B97">
        <v>1</v>
      </c>
      <c r="AA97" s="85" t="s">
        <v>102</v>
      </c>
      <c r="AB97" s="47"/>
      <c r="AC97" s="47"/>
      <c r="AD97" s="47"/>
      <c r="AE97" s="47"/>
      <c r="AF97" s="47"/>
      <c r="AG97" s="47"/>
      <c r="AH97" s="47"/>
      <c r="AN97" s="86">
        <f>AVERAGE(D73:AA73)</f>
        <v>17.139583333333331</v>
      </c>
    </row>
    <row r="98" spans="1:40" ht="15.75" x14ac:dyDescent="0.25">
      <c r="A98" s="47" t="s">
        <v>57</v>
      </c>
      <c r="AA98" s="85" t="s">
        <v>103</v>
      </c>
      <c r="AB98" s="47"/>
      <c r="AC98" s="47"/>
      <c r="AD98" s="47"/>
      <c r="AE98" s="47"/>
      <c r="AF98" s="47"/>
      <c r="AG98" s="47"/>
      <c r="AH98" s="47"/>
      <c r="AN98" s="86">
        <f>AVERAGE(D74:AA74)</f>
        <v>6.4354166666666677</v>
      </c>
    </row>
    <row r="99" spans="1:40" ht="15.75" x14ac:dyDescent="0.25">
      <c r="AA99" s="85" t="s">
        <v>104</v>
      </c>
      <c r="AB99" s="47"/>
      <c r="AC99" s="47"/>
      <c r="AD99" s="47"/>
      <c r="AE99" s="47"/>
      <c r="AF99" s="47"/>
      <c r="AG99" s="47"/>
      <c r="AH99" s="47"/>
      <c r="AN99" s="86">
        <f>AVERAGE(D76:AA76)</f>
        <v>18.364347791199016</v>
      </c>
    </row>
    <row r="100" spans="1:40" ht="15.75" x14ac:dyDescent="0.25">
      <c r="AA100" s="85" t="s">
        <v>105</v>
      </c>
      <c r="AB100" s="47"/>
      <c r="AC100" s="47"/>
      <c r="AD100" s="47"/>
      <c r="AE100" s="47"/>
      <c r="AF100" s="47"/>
      <c r="AG100" s="47"/>
      <c r="AH100" s="47"/>
      <c r="AN100" s="86">
        <f>AVERAGE(D78:AA78)</f>
        <v>0.93360398139610756</v>
      </c>
    </row>
    <row r="101" spans="1:40" ht="15.75" x14ac:dyDescent="0.25">
      <c r="AA101" s="85" t="s">
        <v>106</v>
      </c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86">
        <f>AVERAGE(D79:AA79)</f>
        <v>301.19239583333325</v>
      </c>
    </row>
    <row r="102" spans="1:40" ht="15.75" x14ac:dyDescent="0.25">
      <c r="AA102" s="85" t="s">
        <v>107</v>
      </c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86">
        <f>AVERAGE(D80:AA80)</f>
        <v>44.382395833333334</v>
      </c>
    </row>
    <row r="103" spans="1:40" ht="15.75" x14ac:dyDescent="0.25">
      <c r="AA103" s="85" t="s">
        <v>118</v>
      </c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86">
        <f>AVERAGE(D81:AA81)</f>
        <v>345.57479166666661</v>
      </c>
    </row>
    <row r="108" spans="1:40" x14ac:dyDescent="0.25">
      <c r="C108" s="50" t="s">
        <v>46</v>
      </c>
      <c r="D108" s="50">
        <v>1</v>
      </c>
      <c r="E108" s="50">
        <v>2</v>
      </c>
      <c r="F108" s="50">
        <v>3</v>
      </c>
      <c r="G108" s="50">
        <v>4</v>
      </c>
      <c r="H108" s="50">
        <v>5</v>
      </c>
      <c r="I108" s="50">
        <v>6</v>
      </c>
      <c r="J108" s="50">
        <v>7</v>
      </c>
      <c r="K108" s="50">
        <v>8</v>
      </c>
      <c r="L108" s="50">
        <v>9</v>
      </c>
      <c r="M108" s="50">
        <v>10</v>
      </c>
      <c r="N108" s="50">
        <v>11</v>
      </c>
      <c r="O108" s="50">
        <v>12</v>
      </c>
      <c r="P108" s="50">
        <v>13</v>
      </c>
      <c r="Q108" s="50">
        <v>14</v>
      </c>
      <c r="R108" s="50">
        <v>15</v>
      </c>
      <c r="S108" s="50">
        <v>16</v>
      </c>
      <c r="T108" s="50">
        <v>17</v>
      </c>
      <c r="U108" s="50">
        <v>18</v>
      </c>
      <c r="V108" s="50">
        <v>19</v>
      </c>
      <c r="W108" s="50">
        <v>20</v>
      </c>
      <c r="X108" s="50">
        <v>21</v>
      </c>
      <c r="Y108" s="50">
        <v>22</v>
      </c>
      <c r="Z108" s="50">
        <v>23</v>
      </c>
      <c r="AA108" s="50">
        <v>24</v>
      </c>
      <c r="AB108" s="50">
        <v>25</v>
      </c>
      <c r="AC108" s="50">
        <v>26</v>
      </c>
      <c r="AD108" s="50">
        <v>27</v>
      </c>
      <c r="AE108" s="50">
        <v>28</v>
      </c>
      <c r="AF108" s="50">
        <v>29</v>
      </c>
      <c r="AG108" s="50">
        <v>30</v>
      </c>
    </row>
    <row r="109" spans="1:40" x14ac:dyDescent="0.25">
      <c r="C109" s="51" t="s">
        <v>48</v>
      </c>
      <c r="D109">
        <v>4</v>
      </c>
      <c r="E109">
        <v>4</v>
      </c>
      <c r="F109">
        <v>4</v>
      </c>
      <c r="J109">
        <v>4</v>
      </c>
      <c r="N109">
        <v>9</v>
      </c>
      <c r="O109">
        <v>9</v>
      </c>
      <c r="U109">
        <v>1</v>
      </c>
      <c r="X109">
        <v>1</v>
      </c>
      <c r="Z109">
        <v>6</v>
      </c>
      <c r="AA109">
        <v>4</v>
      </c>
      <c r="AB109">
        <v>3</v>
      </c>
      <c r="AC109">
        <v>2</v>
      </c>
      <c r="AD109">
        <v>3</v>
      </c>
      <c r="AE109">
        <v>4</v>
      </c>
    </row>
    <row r="110" spans="1:40" x14ac:dyDescent="0.25">
      <c r="C110" s="50" t="s">
        <v>49</v>
      </c>
      <c r="D110">
        <v>9</v>
      </c>
      <c r="F110">
        <v>5</v>
      </c>
      <c r="G110">
        <v>2</v>
      </c>
      <c r="H110">
        <v>3</v>
      </c>
      <c r="I110">
        <v>8</v>
      </c>
      <c r="K110">
        <v>3</v>
      </c>
      <c r="L110">
        <v>1</v>
      </c>
      <c r="M110">
        <v>6</v>
      </c>
      <c r="N110">
        <v>4</v>
      </c>
      <c r="O110">
        <v>6</v>
      </c>
      <c r="P110">
        <v>9</v>
      </c>
      <c r="R110">
        <v>8</v>
      </c>
      <c r="S110">
        <v>2</v>
      </c>
      <c r="T110">
        <v>3</v>
      </c>
      <c r="U110">
        <v>4</v>
      </c>
      <c r="W110">
        <v>8</v>
      </c>
      <c r="X110">
        <v>3</v>
      </c>
      <c r="Y110">
        <v>10</v>
      </c>
      <c r="Z110">
        <v>1</v>
      </c>
      <c r="AA110">
        <v>2</v>
      </c>
      <c r="AB110">
        <v>5</v>
      </c>
      <c r="AD110">
        <v>6</v>
      </c>
      <c r="AE110">
        <v>7</v>
      </c>
      <c r="AF110">
        <v>2</v>
      </c>
      <c r="AG110">
        <v>9</v>
      </c>
    </row>
    <row r="111" spans="1:40" x14ac:dyDescent="0.25">
      <c r="C111" s="50" t="s">
        <v>50</v>
      </c>
      <c r="F111">
        <v>10</v>
      </c>
      <c r="G111">
        <v>7</v>
      </c>
      <c r="H111">
        <v>9</v>
      </c>
      <c r="I111">
        <v>2</v>
      </c>
      <c r="J111">
        <v>1</v>
      </c>
      <c r="O111">
        <v>5</v>
      </c>
      <c r="P111">
        <v>1</v>
      </c>
      <c r="R111">
        <v>1</v>
      </c>
      <c r="W111">
        <v>9</v>
      </c>
      <c r="AA111">
        <v>1</v>
      </c>
      <c r="AC111">
        <v>1</v>
      </c>
      <c r="AE111">
        <v>3</v>
      </c>
      <c r="AF111">
        <v>1</v>
      </c>
    </row>
    <row r="112" spans="1:40" x14ac:dyDescent="0.25">
      <c r="C112" s="50" t="s">
        <v>51</v>
      </c>
      <c r="E112">
        <v>8</v>
      </c>
      <c r="I112">
        <v>10</v>
      </c>
      <c r="J112">
        <v>1</v>
      </c>
      <c r="K112">
        <v>6</v>
      </c>
      <c r="L112">
        <v>2</v>
      </c>
      <c r="N112">
        <v>5</v>
      </c>
      <c r="P112">
        <v>2</v>
      </c>
      <c r="R112">
        <v>6</v>
      </c>
      <c r="S112">
        <v>6</v>
      </c>
      <c r="T112">
        <v>6</v>
      </c>
      <c r="V112">
        <v>4</v>
      </c>
      <c r="X112">
        <v>8</v>
      </c>
      <c r="Y112">
        <v>8</v>
      </c>
      <c r="AA112">
        <v>8</v>
      </c>
    </row>
    <row r="113" spans="3:33" x14ac:dyDescent="0.25">
      <c r="C113" s="50" t="s">
        <v>52</v>
      </c>
      <c r="F113">
        <v>2</v>
      </c>
      <c r="G113">
        <v>9</v>
      </c>
      <c r="L113">
        <v>9</v>
      </c>
      <c r="M113">
        <v>9</v>
      </c>
      <c r="N113">
        <v>8</v>
      </c>
      <c r="Q113">
        <v>3</v>
      </c>
      <c r="U113">
        <v>5</v>
      </c>
      <c r="V113">
        <v>9</v>
      </c>
      <c r="AB113">
        <v>4</v>
      </c>
      <c r="AC113">
        <v>6</v>
      </c>
      <c r="AF113">
        <v>8</v>
      </c>
      <c r="AG113">
        <v>3</v>
      </c>
    </row>
    <row r="114" spans="3:33" x14ac:dyDescent="0.25">
      <c r="C114" s="50" t="s">
        <v>53</v>
      </c>
      <c r="G114">
        <v>10</v>
      </c>
      <c r="H114">
        <v>1</v>
      </c>
      <c r="M114">
        <v>3</v>
      </c>
      <c r="O114">
        <v>3</v>
      </c>
      <c r="Q114">
        <v>2</v>
      </c>
      <c r="V114">
        <v>1</v>
      </c>
      <c r="X114">
        <v>4</v>
      </c>
      <c r="Z114">
        <v>2</v>
      </c>
      <c r="AB114">
        <v>1</v>
      </c>
      <c r="AD114">
        <v>4</v>
      </c>
      <c r="AF114">
        <v>5</v>
      </c>
      <c r="AG114">
        <v>4</v>
      </c>
    </row>
    <row r="115" spans="3:33" x14ac:dyDescent="0.25">
      <c r="C115" s="50" t="s">
        <v>54</v>
      </c>
      <c r="D115">
        <v>8</v>
      </c>
      <c r="E115">
        <v>2</v>
      </c>
      <c r="F115">
        <v>6</v>
      </c>
      <c r="H115">
        <v>7</v>
      </c>
      <c r="J115">
        <v>8</v>
      </c>
      <c r="K115">
        <v>5</v>
      </c>
      <c r="M115">
        <v>3</v>
      </c>
      <c r="O115">
        <v>4</v>
      </c>
      <c r="Q115">
        <v>7</v>
      </c>
      <c r="S115">
        <v>8</v>
      </c>
      <c r="T115">
        <v>2</v>
      </c>
      <c r="Y115">
        <v>3</v>
      </c>
      <c r="Z115">
        <v>4</v>
      </c>
      <c r="AA115">
        <v>3</v>
      </c>
      <c r="AB115">
        <v>7</v>
      </c>
      <c r="AG115">
        <v>7</v>
      </c>
    </row>
    <row r="116" spans="3:33" x14ac:dyDescent="0.25">
      <c r="C116" s="50" t="s">
        <v>55</v>
      </c>
      <c r="D116">
        <v>3</v>
      </c>
      <c r="E116">
        <v>10</v>
      </c>
      <c r="I116">
        <v>3</v>
      </c>
      <c r="L116">
        <v>8</v>
      </c>
      <c r="N116">
        <v>1</v>
      </c>
      <c r="P116">
        <v>3</v>
      </c>
      <c r="Q116">
        <v>4</v>
      </c>
      <c r="S116">
        <v>9</v>
      </c>
      <c r="T116">
        <v>7</v>
      </c>
      <c r="V116">
        <v>2</v>
      </c>
      <c r="W116">
        <v>1</v>
      </c>
      <c r="Y116">
        <v>5</v>
      </c>
      <c r="AC116">
        <v>4</v>
      </c>
      <c r="AD116">
        <v>5</v>
      </c>
      <c r="AE116">
        <v>5</v>
      </c>
    </row>
    <row r="117" spans="3:33" x14ac:dyDescent="0.25">
      <c r="C117" s="50" t="s">
        <v>56</v>
      </c>
      <c r="E117">
        <v>4</v>
      </c>
      <c r="H117">
        <v>10</v>
      </c>
      <c r="J117">
        <v>9</v>
      </c>
      <c r="K117">
        <v>10</v>
      </c>
      <c r="M117">
        <v>2</v>
      </c>
      <c r="Q117">
        <v>6</v>
      </c>
      <c r="R117">
        <v>5</v>
      </c>
      <c r="S117">
        <v>3</v>
      </c>
      <c r="T117">
        <v>10</v>
      </c>
      <c r="U117">
        <v>9</v>
      </c>
      <c r="V117">
        <v>7</v>
      </c>
      <c r="W117">
        <v>7</v>
      </c>
      <c r="Z117">
        <v>3</v>
      </c>
      <c r="AC117">
        <v>8</v>
      </c>
      <c r="AF117">
        <v>3</v>
      </c>
      <c r="AG117">
        <v>1</v>
      </c>
    </row>
    <row r="118" spans="3:33" x14ac:dyDescent="0.25">
      <c r="C118" s="50" t="s">
        <v>57</v>
      </c>
      <c r="D118">
        <v>3</v>
      </c>
      <c r="G118">
        <v>3</v>
      </c>
      <c r="I118">
        <v>1</v>
      </c>
      <c r="K118">
        <v>2</v>
      </c>
      <c r="L118">
        <v>3</v>
      </c>
      <c r="P118">
        <v>8</v>
      </c>
      <c r="R118">
        <v>3</v>
      </c>
      <c r="U118">
        <v>3</v>
      </c>
      <c r="W118">
        <v>2</v>
      </c>
      <c r="X118">
        <v>6</v>
      </c>
      <c r="Y118">
        <v>2</v>
      </c>
      <c r="AD118">
        <v>5</v>
      </c>
      <c r="AE118">
        <v>1</v>
      </c>
    </row>
  </sheetData>
  <sortState ref="B247:AQ282">
    <sortCondition ref="B281"/>
  </sortState>
  <mergeCells count="2">
    <mergeCell ref="AD85:AF85"/>
    <mergeCell ref="AD83:AE8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6"/>
  <sheetViews>
    <sheetView zoomScale="70" zoomScaleNormal="70" workbookViewId="0">
      <selection activeCell="AE13" sqref="AE13"/>
    </sheetView>
  </sheetViews>
  <sheetFormatPr defaultRowHeight="15" x14ac:dyDescent="0.25"/>
  <cols>
    <col min="1" max="1" width="19.42578125" style="46" customWidth="1"/>
    <col min="2" max="2" width="12.85546875" style="46" customWidth="1"/>
    <col min="3" max="3" width="10.5703125" style="46" customWidth="1"/>
    <col min="4" max="27" width="11.140625" style="46" customWidth="1"/>
    <col min="28" max="28" width="5.5703125" style="46" customWidth="1"/>
    <col min="29" max="30" width="6.28515625" style="46" customWidth="1"/>
    <col min="31" max="34" width="5.5703125" style="46" customWidth="1"/>
    <col min="35" max="35" width="6.85546875" style="46" customWidth="1"/>
    <col min="36" max="49" width="9.140625" style="46"/>
    <col min="50" max="50" width="20.140625" style="46" customWidth="1"/>
    <col min="51" max="51" width="9.7109375" style="46" customWidth="1"/>
    <col min="52" max="16384" width="9.140625" style="46"/>
  </cols>
  <sheetData>
    <row r="1" spans="1:27" s="88" customFormat="1" ht="47.25" x14ac:dyDescent="0.25">
      <c r="A1" s="105" t="s">
        <v>0</v>
      </c>
      <c r="B1" s="106" t="s">
        <v>1</v>
      </c>
      <c r="C1" s="106" t="s">
        <v>2</v>
      </c>
      <c r="D1" s="107" t="s">
        <v>27</v>
      </c>
      <c r="E1" s="107" t="s">
        <v>33</v>
      </c>
      <c r="F1" s="107" t="s">
        <v>34</v>
      </c>
      <c r="G1" s="107" t="s">
        <v>35</v>
      </c>
      <c r="H1" s="107" t="s">
        <v>36</v>
      </c>
      <c r="I1" s="107" t="s">
        <v>37</v>
      </c>
      <c r="J1" s="107" t="s">
        <v>38</v>
      </c>
      <c r="K1" s="107" t="s">
        <v>39</v>
      </c>
      <c r="L1" s="107" t="s">
        <v>40</v>
      </c>
      <c r="M1" s="107" t="s">
        <v>41</v>
      </c>
      <c r="N1" s="107" t="s">
        <v>42</v>
      </c>
      <c r="O1" s="107" t="s">
        <v>43</v>
      </c>
      <c r="P1" s="107" t="s">
        <v>43</v>
      </c>
      <c r="Q1" s="107" t="s">
        <v>3</v>
      </c>
      <c r="R1" s="107" t="s">
        <v>4</v>
      </c>
      <c r="S1" s="107" t="s">
        <v>5</v>
      </c>
      <c r="T1" s="107" t="s">
        <v>6</v>
      </c>
      <c r="U1" s="107" t="s">
        <v>7</v>
      </c>
      <c r="V1" s="107" t="s">
        <v>8</v>
      </c>
      <c r="W1" s="107" t="s">
        <v>9</v>
      </c>
      <c r="X1" s="107" t="s">
        <v>10</v>
      </c>
      <c r="Y1" s="107" t="s">
        <v>11</v>
      </c>
      <c r="Z1" s="107" t="s">
        <v>12</v>
      </c>
      <c r="AA1" s="107" t="s">
        <v>13</v>
      </c>
    </row>
    <row r="2" spans="1:27" ht="15.75" x14ac:dyDescent="0.25">
      <c r="A2" s="108" t="s">
        <v>14</v>
      </c>
      <c r="B2" s="108" t="s">
        <v>15</v>
      </c>
      <c r="C2" s="108" t="s">
        <v>16</v>
      </c>
      <c r="D2" s="109">
        <v>0.5</v>
      </c>
      <c r="E2" s="109">
        <v>0.5</v>
      </c>
      <c r="F2" s="109">
        <v>0.7</v>
      </c>
      <c r="G2" s="109">
        <v>0.6</v>
      </c>
      <c r="H2" s="109">
        <v>0.8</v>
      </c>
      <c r="I2" s="109">
        <v>0.8</v>
      </c>
      <c r="J2" s="109">
        <v>0.9</v>
      </c>
      <c r="K2" s="109">
        <v>0.9</v>
      </c>
      <c r="L2" s="109">
        <v>0.8</v>
      </c>
      <c r="M2" s="109">
        <v>0.8</v>
      </c>
      <c r="N2" s="109">
        <v>0.4</v>
      </c>
      <c r="O2" s="109">
        <v>0.4</v>
      </c>
      <c r="P2" s="109">
        <v>0.4</v>
      </c>
      <c r="Q2" s="109">
        <v>0.45</v>
      </c>
      <c r="R2" s="109">
        <v>0.9</v>
      </c>
      <c r="S2" s="109">
        <v>0.9</v>
      </c>
      <c r="T2" s="109">
        <v>0.9</v>
      </c>
      <c r="U2" s="109">
        <v>0.65</v>
      </c>
      <c r="V2" s="109">
        <v>0.7</v>
      </c>
      <c r="W2" s="109">
        <v>0.7</v>
      </c>
      <c r="X2" s="109">
        <v>0.75</v>
      </c>
      <c r="Y2" s="109">
        <v>0.8</v>
      </c>
      <c r="Z2" s="109">
        <v>0.8</v>
      </c>
      <c r="AA2" s="109">
        <v>0.8</v>
      </c>
    </row>
    <row r="3" spans="1:27" ht="15.75" x14ac:dyDescent="0.25">
      <c r="A3" s="108" t="s">
        <v>14</v>
      </c>
      <c r="B3" s="108" t="s">
        <v>15</v>
      </c>
      <c r="C3" s="108" t="s">
        <v>17</v>
      </c>
      <c r="D3" s="109">
        <v>0.3</v>
      </c>
      <c r="E3" s="109">
        <v>0.3</v>
      </c>
      <c r="F3" s="109">
        <v>0.3</v>
      </c>
      <c r="G3" s="109">
        <v>0.3</v>
      </c>
      <c r="H3" s="109">
        <v>0.5</v>
      </c>
      <c r="I3" s="109">
        <v>0.4</v>
      </c>
      <c r="J3" s="109">
        <v>0.4</v>
      </c>
      <c r="K3" s="109">
        <v>0.4</v>
      </c>
      <c r="L3" s="109">
        <v>0.15</v>
      </c>
      <c r="M3" s="109">
        <v>0.3</v>
      </c>
      <c r="N3" s="109">
        <v>0.45</v>
      </c>
      <c r="O3" s="109">
        <v>0.45</v>
      </c>
      <c r="P3" s="109">
        <v>0.45</v>
      </c>
      <c r="Q3" s="109">
        <v>0.45</v>
      </c>
      <c r="R3" s="109">
        <v>0.5</v>
      </c>
      <c r="S3" s="109">
        <v>0.5</v>
      </c>
      <c r="T3" s="109">
        <v>0.4</v>
      </c>
      <c r="U3" s="109">
        <v>0.4</v>
      </c>
      <c r="V3" s="109">
        <v>0.4</v>
      </c>
      <c r="W3" s="109">
        <v>0.4</v>
      </c>
      <c r="X3" s="109">
        <v>0.55000000000000004</v>
      </c>
      <c r="Y3" s="109">
        <v>0.4</v>
      </c>
      <c r="Z3" s="109">
        <v>0.4</v>
      </c>
      <c r="AA3" s="109">
        <v>0.4</v>
      </c>
    </row>
    <row r="4" spans="1:27" ht="15.75" x14ac:dyDescent="0.25">
      <c r="A4" s="108" t="s">
        <v>67</v>
      </c>
      <c r="B4" s="108">
        <v>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27" ht="15.75" x14ac:dyDescent="0.25">
      <c r="A5" s="108" t="s">
        <v>28</v>
      </c>
      <c r="B5" s="108"/>
      <c r="C5" s="108"/>
      <c r="D5" s="110">
        <f>D2*$B4</f>
        <v>0</v>
      </c>
      <c r="E5" s="110">
        <f t="shared" ref="E5:AA5" si="0">E2*$B4</f>
        <v>0</v>
      </c>
      <c r="F5" s="110">
        <f t="shared" si="0"/>
        <v>0</v>
      </c>
      <c r="G5" s="110">
        <f t="shared" si="0"/>
        <v>0</v>
      </c>
      <c r="H5" s="110">
        <f t="shared" si="0"/>
        <v>0</v>
      </c>
      <c r="I5" s="110">
        <f t="shared" si="0"/>
        <v>0</v>
      </c>
      <c r="J5" s="110">
        <f t="shared" si="0"/>
        <v>0</v>
      </c>
      <c r="K5" s="110">
        <f t="shared" si="0"/>
        <v>0</v>
      </c>
      <c r="L5" s="110">
        <f t="shared" si="0"/>
        <v>0</v>
      </c>
      <c r="M5" s="110">
        <f t="shared" si="0"/>
        <v>0</v>
      </c>
      <c r="N5" s="110">
        <f t="shared" si="0"/>
        <v>0</v>
      </c>
      <c r="O5" s="110">
        <f t="shared" si="0"/>
        <v>0</v>
      </c>
      <c r="P5" s="110">
        <f t="shared" si="0"/>
        <v>0</v>
      </c>
      <c r="Q5" s="110">
        <f t="shared" si="0"/>
        <v>0</v>
      </c>
      <c r="R5" s="110">
        <f t="shared" si="0"/>
        <v>0</v>
      </c>
      <c r="S5" s="110">
        <f t="shared" si="0"/>
        <v>0</v>
      </c>
      <c r="T5" s="110">
        <f t="shared" si="0"/>
        <v>0</v>
      </c>
      <c r="U5" s="110">
        <f t="shared" si="0"/>
        <v>0</v>
      </c>
      <c r="V5" s="110">
        <f t="shared" si="0"/>
        <v>0</v>
      </c>
      <c r="W5" s="110">
        <f t="shared" si="0"/>
        <v>0</v>
      </c>
      <c r="X5" s="110">
        <f t="shared" si="0"/>
        <v>0</v>
      </c>
      <c r="Y5" s="110">
        <f t="shared" si="0"/>
        <v>0</v>
      </c>
      <c r="Z5" s="110">
        <f t="shared" si="0"/>
        <v>0</v>
      </c>
      <c r="AA5" s="110">
        <f t="shared" si="0"/>
        <v>0</v>
      </c>
    </row>
    <row r="6" spans="1:27" ht="15.75" x14ac:dyDescent="0.25">
      <c r="A6" s="108" t="s">
        <v>31</v>
      </c>
      <c r="B6" s="108"/>
      <c r="C6" s="108"/>
      <c r="D6" s="109">
        <f>D3/D2</f>
        <v>0.6</v>
      </c>
      <c r="E6" s="109">
        <f t="shared" ref="E6:AA6" si="1">E3/E2</f>
        <v>0.6</v>
      </c>
      <c r="F6" s="109">
        <f t="shared" si="1"/>
        <v>0.4285714285714286</v>
      </c>
      <c r="G6" s="109">
        <f t="shared" si="1"/>
        <v>0.5</v>
      </c>
      <c r="H6" s="109">
        <f t="shared" si="1"/>
        <v>0.625</v>
      </c>
      <c r="I6" s="109">
        <f t="shared" si="1"/>
        <v>0.5</v>
      </c>
      <c r="J6" s="109">
        <f t="shared" si="1"/>
        <v>0.44444444444444448</v>
      </c>
      <c r="K6" s="109">
        <f t="shared" si="1"/>
        <v>0.44444444444444448</v>
      </c>
      <c r="L6" s="109">
        <f t="shared" si="1"/>
        <v>0.18749999999999997</v>
      </c>
      <c r="M6" s="109">
        <f t="shared" si="1"/>
        <v>0.37499999999999994</v>
      </c>
      <c r="N6" s="109">
        <f>N3/N2</f>
        <v>1.125</v>
      </c>
      <c r="O6" s="109">
        <f t="shared" si="1"/>
        <v>1.125</v>
      </c>
      <c r="P6" s="109">
        <f t="shared" si="1"/>
        <v>1.125</v>
      </c>
      <c r="Q6" s="109">
        <f t="shared" si="1"/>
        <v>1</v>
      </c>
      <c r="R6" s="109">
        <f t="shared" si="1"/>
        <v>0.55555555555555558</v>
      </c>
      <c r="S6" s="109">
        <f t="shared" si="1"/>
        <v>0.55555555555555558</v>
      </c>
      <c r="T6" s="109">
        <f t="shared" si="1"/>
        <v>0.44444444444444448</v>
      </c>
      <c r="U6" s="109">
        <f t="shared" si="1"/>
        <v>0.61538461538461542</v>
      </c>
      <c r="V6" s="109">
        <f t="shared" si="1"/>
        <v>0.57142857142857151</v>
      </c>
      <c r="W6" s="109">
        <f t="shared" si="1"/>
        <v>0.57142857142857151</v>
      </c>
      <c r="X6" s="109">
        <f t="shared" si="1"/>
        <v>0.73333333333333339</v>
      </c>
      <c r="Y6" s="109">
        <f t="shared" si="1"/>
        <v>0.5</v>
      </c>
      <c r="Z6" s="109">
        <f t="shared" si="1"/>
        <v>0.5</v>
      </c>
      <c r="AA6" s="109">
        <f t="shared" si="1"/>
        <v>0.5</v>
      </c>
    </row>
    <row r="7" spans="1:27" ht="15.75" x14ac:dyDescent="0.25">
      <c r="A7" s="108" t="s">
        <v>29</v>
      </c>
      <c r="B7" s="108"/>
      <c r="C7" s="108"/>
      <c r="D7" s="108">
        <f>D5*D6</f>
        <v>0</v>
      </c>
      <c r="E7" s="108">
        <f t="shared" ref="E7:AA7" si="2">E5*E6</f>
        <v>0</v>
      </c>
      <c r="F7" s="108">
        <f t="shared" si="2"/>
        <v>0</v>
      </c>
      <c r="G7" s="108">
        <f t="shared" si="2"/>
        <v>0</v>
      </c>
      <c r="H7" s="108">
        <f t="shared" si="2"/>
        <v>0</v>
      </c>
      <c r="I7" s="108">
        <f t="shared" si="2"/>
        <v>0</v>
      </c>
      <c r="J7" s="108">
        <f t="shared" si="2"/>
        <v>0</v>
      </c>
      <c r="K7" s="108">
        <f t="shared" si="2"/>
        <v>0</v>
      </c>
      <c r="L7" s="108">
        <f t="shared" si="2"/>
        <v>0</v>
      </c>
      <c r="M7" s="108">
        <f t="shared" si="2"/>
        <v>0</v>
      </c>
      <c r="N7" s="108">
        <f t="shared" si="2"/>
        <v>0</v>
      </c>
      <c r="O7" s="108">
        <f t="shared" si="2"/>
        <v>0</v>
      </c>
      <c r="P7" s="108">
        <f t="shared" si="2"/>
        <v>0</v>
      </c>
      <c r="Q7" s="108">
        <f t="shared" si="2"/>
        <v>0</v>
      </c>
      <c r="R7" s="108">
        <f t="shared" si="2"/>
        <v>0</v>
      </c>
      <c r="S7" s="108">
        <f t="shared" si="2"/>
        <v>0</v>
      </c>
      <c r="T7" s="108">
        <f t="shared" si="2"/>
        <v>0</v>
      </c>
      <c r="U7" s="108">
        <f t="shared" si="2"/>
        <v>0</v>
      </c>
      <c r="V7" s="108">
        <f t="shared" si="2"/>
        <v>0</v>
      </c>
      <c r="W7" s="108">
        <f t="shared" si="2"/>
        <v>0</v>
      </c>
      <c r="X7" s="108">
        <f t="shared" si="2"/>
        <v>0</v>
      </c>
      <c r="Y7" s="108">
        <f t="shared" si="2"/>
        <v>0</v>
      </c>
      <c r="Z7" s="108">
        <f t="shared" si="2"/>
        <v>0</v>
      </c>
      <c r="AA7" s="108">
        <f t="shared" si="2"/>
        <v>0</v>
      </c>
    </row>
    <row r="8" spans="1:27" ht="18.75" customHeight="1" x14ac:dyDescent="0.25">
      <c r="A8" s="108" t="s">
        <v>30</v>
      </c>
      <c r="B8" s="108"/>
      <c r="C8" s="108"/>
      <c r="D8" s="108">
        <f>SQRT(D5^2+D7^2)</f>
        <v>0</v>
      </c>
      <c r="E8" s="108">
        <f t="shared" ref="E8:AA8" si="3">SQRT(E5^2+E7^2)</f>
        <v>0</v>
      </c>
      <c r="F8" s="108">
        <f t="shared" si="3"/>
        <v>0</v>
      </c>
      <c r="G8" s="108">
        <f t="shared" si="3"/>
        <v>0</v>
      </c>
      <c r="H8" s="108">
        <f t="shared" si="3"/>
        <v>0</v>
      </c>
      <c r="I8" s="108">
        <f t="shared" si="3"/>
        <v>0</v>
      </c>
      <c r="J8" s="108">
        <f t="shared" si="3"/>
        <v>0</v>
      </c>
      <c r="K8" s="108">
        <f t="shared" si="3"/>
        <v>0</v>
      </c>
      <c r="L8" s="108">
        <f t="shared" si="3"/>
        <v>0</v>
      </c>
      <c r="M8" s="108">
        <f t="shared" si="3"/>
        <v>0</v>
      </c>
      <c r="N8" s="108">
        <f t="shared" si="3"/>
        <v>0</v>
      </c>
      <c r="O8" s="108">
        <f t="shared" si="3"/>
        <v>0</v>
      </c>
      <c r="P8" s="108">
        <f t="shared" si="3"/>
        <v>0</v>
      </c>
      <c r="Q8" s="108">
        <f t="shared" si="3"/>
        <v>0</v>
      </c>
      <c r="R8" s="108">
        <f t="shared" si="3"/>
        <v>0</v>
      </c>
      <c r="S8" s="108">
        <f t="shared" si="3"/>
        <v>0</v>
      </c>
      <c r="T8" s="108">
        <f t="shared" si="3"/>
        <v>0</v>
      </c>
      <c r="U8" s="108">
        <f t="shared" si="3"/>
        <v>0</v>
      </c>
      <c r="V8" s="108">
        <f t="shared" si="3"/>
        <v>0</v>
      </c>
      <c r="W8" s="108">
        <f t="shared" si="3"/>
        <v>0</v>
      </c>
      <c r="X8" s="108">
        <f t="shared" si="3"/>
        <v>0</v>
      </c>
      <c r="Y8" s="108">
        <f t="shared" si="3"/>
        <v>0</v>
      </c>
      <c r="Z8" s="108">
        <f t="shared" si="3"/>
        <v>0</v>
      </c>
      <c r="AA8" s="108">
        <f t="shared" si="3"/>
        <v>0</v>
      </c>
    </row>
    <row r="9" spans="1:27" ht="15.75" x14ac:dyDescent="0.25">
      <c r="A9" s="108" t="s">
        <v>18</v>
      </c>
      <c r="B9" s="109" t="s">
        <v>15</v>
      </c>
      <c r="C9" s="109" t="s">
        <v>16</v>
      </c>
      <c r="D9" s="109">
        <v>0.35</v>
      </c>
      <c r="E9" s="109">
        <v>0.35</v>
      </c>
      <c r="F9" s="109">
        <v>0.5</v>
      </c>
      <c r="G9" s="109">
        <v>0.7</v>
      </c>
      <c r="H9" s="109">
        <v>0.45</v>
      </c>
      <c r="I9" s="109">
        <v>0.35</v>
      </c>
      <c r="J9" s="109">
        <v>0.7</v>
      </c>
      <c r="K9" s="109">
        <v>0.7</v>
      </c>
      <c r="L9" s="109">
        <v>0.75</v>
      </c>
      <c r="M9" s="109">
        <v>0.75</v>
      </c>
      <c r="N9" s="109">
        <v>0.75</v>
      </c>
      <c r="O9" s="109">
        <v>0.75</v>
      </c>
      <c r="P9" s="109">
        <v>0.95</v>
      </c>
      <c r="Q9" s="109">
        <v>0.95</v>
      </c>
      <c r="R9" s="109">
        <v>0.95</v>
      </c>
      <c r="S9" s="109">
        <v>0.7</v>
      </c>
      <c r="T9" s="109">
        <v>0.95</v>
      </c>
      <c r="U9" s="109">
        <v>0.95</v>
      </c>
      <c r="V9" s="109">
        <v>0.8</v>
      </c>
      <c r="W9" s="109">
        <v>0.8</v>
      </c>
      <c r="X9" s="109">
        <v>0.85</v>
      </c>
      <c r="Y9" s="109">
        <v>0.85</v>
      </c>
      <c r="Z9" s="109">
        <v>0.8</v>
      </c>
      <c r="AA9" s="109">
        <v>0.8</v>
      </c>
    </row>
    <row r="10" spans="1:27" ht="15.75" x14ac:dyDescent="0.25">
      <c r="A10" s="109" t="s">
        <v>18</v>
      </c>
      <c r="B10" s="109" t="s">
        <v>15</v>
      </c>
      <c r="C10" s="109" t="s">
        <v>17</v>
      </c>
      <c r="D10" s="109">
        <v>0.2</v>
      </c>
      <c r="E10" s="109">
        <v>0.2</v>
      </c>
      <c r="F10" s="109">
        <v>0.2</v>
      </c>
      <c r="G10" s="109">
        <v>0.2</v>
      </c>
      <c r="H10" s="109">
        <v>0.1</v>
      </c>
      <c r="I10" s="109">
        <v>0.1</v>
      </c>
      <c r="J10" s="109">
        <v>0.2</v>
      </c>
      <c r="K10" s="109">
        <v>0.2</v>
      </c>
      <c r="L10" s="109">
        <v>0.3</v>
      </c>
      <c r="M10" s="109">
        <v>0.3</v>
      </c>
      <c r="N10" s="109">
        <v>0.4</v>
      </c>
      <c r="O10" s="109">
        <v>0.4</v>
      </c>
      <c r="P10" s="109">
        <v>0.4</v>
      </c>
      <c r="Q10" s="109">
        <v>0.6</v>
      </c>
      <c r="R10" s="109">
        <v>0.2</v>
      </c>
      <c r="S10" s="109">
        <v>0.2</v>
      </c>
      <c r="T10" s="109">
        <v>0.2</v>
      </c>
      <c r="U10" s="109">
        <v>0.2</v>
      </c>
      <c r="V10" s="109">
        <v>0.3</v>
      </c>
      <c r="W10" s="109">
        <v>0.3</v>
      </c>
      <c r="X10" s="109">
        <v>0.3</v>
      </c>
      <c r="Y10" s="109">
        <v>0.1</v>
      </c>
      <c r="Z10" s="109">
        <v>0.2</v>
      </c>
      <c r="AA10" s="109">
        <v>0.2</v>
      </c>
    </row>
    <row r="11" spans="1:27" ht="15.75" x14ac:dyDescent="0.25">
      <c r="A11" s="108" t="s">
        <v>66</v>
      </c>
      <c r="B11" s="108">
        <v>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ht="15.75" x14ac:dyDescent="0.25">
      <c r="A12" s="108" t="s">
        <v>28</v>
      </c>
      <c r="B12" s="108"/>
      <c r="C12" s="108"/>
      <c r="D12" s="110">
        <f>D9*$B11</f>
        <v>0</v>
      </c>
      <c r="E12" s="110">
        <f t="shared" ref="E12:AA12" si="4">E9*$B11</f>
        <v>0</v>
      </c>
      <c r="F12" s="110">
        <f t="shared" si="4"/>
        <v>0</v>
      </c>
      <c r="G12" s="110">
        <f t="shared" si="4"/>
        <v>0</v>
      </c>
      <c r="H12" s="110">
        <f t="shared" si="4"/>
        <v>0</v>
      </c>
      <c r="I12" s="110">
        <f t="shared" si="4"/>
        <v>0</v>
      </c>
      <c r="J12" s="110">
        <f t="shared" si="4"/>
        <v>0</v>
      </c>
      <c r="K12" s="110">
        <f t="shared" si="4"/>
        <v>0</v>
      </c>
      <c r="L12" s="110">
        <f t="shared" si="4"/>
        <v>0</v>
      </c>
      <c r="M12" s="110">
        <f t="shared" si="4"/>
        <v>0</v>
      </c>
      <c r="N12" s="110">
        <f t="shared" si="4"/>
        <v>0</v>
      </c>
      <c r="O12" s="110">
        <f t="shared" si="4"/>
        <v>0</v>
      </c>
      <c r="P12" s="110">
        <f t="shared" si="4"/>
        <v>0</v>
      </c>
      <c r="Q12" s="110">
        <f t="shared" si="4"/>
        <v>0</v>
      </c>
      <c r="R12" s="110">
        <f t="shared" si="4"/>
        <v>0</v>
      </c>
      <c r="S12" s="110">
        <f t="shared" si="4"/>
        <v>0</v>
      </c>
      <c r="T12" s="110">
        <f t="shared" si="4"/>
        <v>0</v>
      </c>
      <c r="U12" s="110">
        <f t="shared" si="4"/>
        <v>0</v>
      </c>
      <c r="V12" s="110">
        <f t="shared" si="4"/>
        <v>0</v>
      </c>
      <c r="W12" s="110">
        <f t="shared" si="4"/>
        <v>0</v>
      </c>
      <c r="X12" s="110">
        <f t="shared" si="4"/>
        <v>0</v>
      </c>
      <c r="Y12" s="110">
        <f t="shared" si="4"/>
        <v>0</v>
      </c>
      <c r="Z12" s="110">
        <f t="shared" si="4"/>
        <v>0</v>
      </c>
      <c r="AA12" s="110">
        <f t="shared" si="4"/>
        <v>0</v>
      </c>
    </row>
    <row r="13" spans="1:27" ht="15.75" x14ac:dyDescent="0.25">
      <c r="A13" s="108" t="s">
        <v>31</v>
      </c>
      <c r="B13" s="108"/>
      <c r="C13" s="108"/>
      <c r="D13" s="109">
        <f>D10/D9</f>
        <v>0.57142857142857151</v>
      </c>
      <c r="E13" s="109">
        <f t="shared" ref="E13:AA13" si="5">E10/E9</f>
        <v>0.57142857142857151</v>
      </c>
      <c r="F13" s="109">
        <f t="shared" si="5"/>
        <v>0.4</v>
      </c>
      <c r="G13" s="109">
        <f t="shared" si="5"/>
        <v>0.28571428571428575</v>
      </c>
      <c r="H13" s="109">
        <f t="shared" si="5"/>
        <v>0.22222222222222224</v>
      </c>
      <c r="I13" s="109">
        <f t="shared" si="5"/>
        <v>0.28571428571428575</v>
      </c>
      <c r="J13" s="109">
        <f t="shared" si="5"/>
        <v>0.28571428571428575</v>
      </c>
      <c r="K13" s="109">
        <f t="shared" si="5"/>
        <v>0.28571428571428575</v>
      </c>
      <c r="L13" s="109">
        <f t="shared" si="5"/>
        <v>0.39999999999999997</v>
      </c>
      <c r="M13" s="109">
        <f t="shared" si="5"/>
        <v>0.39999999999999997</v>
      </c>
      <c r="N13" s="109">
        <f t="shared" si="5"/>
        <v>0.53333333333333333</v>
      </c>
      <c r="O13" s="109">
        <f t="shared" si="5"/>
        <v>0.53333333333333333</v>
      </c>
      <c r="P13" s="109">
        <f t="shared" si="5"/>
        <v>0.4210526315789474</v>
      </c>
      <c r="Q13" s="109">
        <f t="shared" si="5"/>
        <v>0.63157894736842102</v>
      </c>
      <c r="R13" s="109">
        <f t="shared" si="5"/>
        <v>0.2105263157894737</v>
      </c>
      <c r="S13" s="109">
        <f t="shared" si="5"/>
        <v>0.28571428571428575</v>
      </c>
      <c r="T13" s="109">
        <f t="shared" si="5"/>
        <v>0.2105263157894737</v>
      </c>
      <c r="U13" s="109">
        <f t="shared" si="5"/>
        <v>0.2105263157894737</v>
      </c>
      <c r="V13" s="109">
        <f t="shared" si="5"/>
        <v>0.37499999999999994</v>
      </c>
      <c r="W13" s="109">
        <f t="shared" si="5"/>
        <v>0.37499999999999994</v>
      </c>
      <c r="X13" s="109">
        <f t="shared" si="5"/>
        <v>0.35294117647058826</v>
      </c>
      <c r="Y13" s="109">
        <f t="shared" si="5"/>
        <v>0.11764705882352942</v>
      </c>
      <c r="Z13" s="109">
        <f t="shared" si="5"/>
        <v>0.25</v>
      </c>
      <c r="AA13" s="109">
        <f t="shared" si="5"/>
        <v>0.25</v>
      </c>
    </row>
    <row r="14" spans="1:27" ht="15.75" x14ac:dyDescent="0.25">
      <c r="A14" s="108" t="s">
        <v>29</v>
      </c>
      <c r="B14" s="108"/>
      <c r="C14" s="108"/>
      <c r="D14" s="109">
        <f>D12*D13</f>
        <v>0</v>
      </c>
      <c r="E14" s="109">
        <f t="shared" ref="E14:AA14" si="6">E12*E13</f>
        <v>0</v>
      </c>
      <c r="F14" s="109">
        <f t="shared" si="6"/>
        <v>0</v>
      </c>
      <c r="G14" s="109">
        <f t="shared" si="6"/>
        <v>0</v>
      </c>
      <c r="H14" s="109">
        <f t="shared" si="6"/>
        <v>0</v>
      </c>
      <c r="I14" s="109">
        <f t="shared" si="6"/>
        <v>0</v>
      </c>
      <c r="J14" s="109">
        <f t="shared" si="6"/>
        <v>0</v>
      </c>
      <c r="K14" s="109">
        <f t="shared" si="6"/>
        <v>0</v>
      </c>
      <c r="L14" s="109">
        <f t="shared" si="6"/>
        <v>0</v>
      </c>
      <c r="M14" s="109">
        <f t="shared" si="6"/>
        <v>0</v>
      </c>
      <c r="N14" s="109">
        <f t="shared" si="6"/>
        <v>0</v>
      </c>
      <c r="O14" s="109">
        <f t="shared" si="6"/>
        <v>0</v>
      </c>
      <c r="P14" s="109">
        <f t="shared" si="6"/>
        <v>0</v>
      </c>
      <c r="Q14" s="109">
        <f t="shared" si="6"/>
        <v>0</v>
      </c>
      <c r="R14" s="109">
        <f t="shared" si="6"/>
        <v>0</v>
      </c>
      <c r="S14" s="109">
        <f t="shared" si="6"/>
        <v>0</v>
      </c>
      <c r="T14" s="109">
        <f t="shared" si="6"/>
        <v>0</v>
      </c>
      <c r="U14" s="109">
        <f t="shared" si="6"/>
        <v>0</v>
      </c>
      <c r="V14" s="109">
        <f t="shared" si="6"/>
        <v>0</v>
      </c>
      <c r="W14" s="109">
        <f t="shared" si="6"/>
        <v>0</v>
      </c>
      <c r="X14" s="109">
        <f t="shared" si="6"/>
        <v>0</v>
      </c>
      <c r="Y14" s="109">
        <f t="shared" si="6"/>
        <v>0</v>
      </c>
      <c r="Z14" s="109">
        <f t="shared" si="6"/>
        <v>0</v>
      </c>
      <c r="AA14" s="109">
        <f t="shared" si="6"/>
        <v>0</v>
      </c>
    </row>
    <row r="15" spans="1:27" ht="15.75" x14ac:dyDescent="0.25">
      <c r="A15" s="108" t="s">
        <v>30</v>
      </c>
      <c r="B15" s="108"/>
      <c r="C15" s="108"/>
      <c r="D15" s="108">
        <f>SQRT(D12^2+D14^2)</f>
        <v>0</v>
      </c>
      <c r="E15" s="108">
        <f t="shared" ref="E15:AA15" si="7">SQRT(E12^2+E14^2)</f>
        <v>0</v>
      </c>
      <c r="F15" s="108">
        <f t="shared" si="7"/>
        <v>0</v>
      </c>
      <c r="G15" s="108">
        <f t="shared" si="7"/>
        <v>0</v>
      </c>
      <c r="H15" s="108">
        <f t="shared" si="7"/>
        <v>0</v>
      </c>
      <c r="I15" s="108">
        <f t="shared" si="7"/>
        <v>0</v>
      </c>
      <c r="J15" s="108">
        <f t="shared" si="7"/>
        <v>0</v>
      </c>
      <c r="K15" s="108">
        <f t="shared" si="7"/>
        <v>0</v>
      </c>
      <c r="L15" s="108">
        <f t="shared" si="7"/>
        <v>0</v>
      </c>
      <c r="M15" s="108">
        <f t="shared" si="7"/>
        <v>0</v>
      </c>
      <c r="N15" s="108">
        <f t="shared" si="7"/>
        <v>0</v>
      </c>
      <c r="O15" s="108">
        <f t="shared" si="7"/>
        <v>0</v>
      </c>
      <c r="P15" s="108">
        <f t="shared" si="7"/>
        <v>0</v>
      </c>
      <c r="Q15" s="108">
        <f t="shared" si="7"/>
        <v>0</v>
      </c>
      <c r="R15" s="108">
        <f t="shared" si="7"/>
        <v>0</v>
      </c>
      <c r="S15" s="108">
        <f t="shared" si="7"/>
        <v>0</v>
      </c>
      <c r="T15" s="108">
        <f t="shared" si="7"/>
        <v>0</v>
      </c>
      <c r="U15" s="108">
        <f t="shared" si="7"/>
        <v>0</v>
      </c>
      <c r="V15" s="108">
        <f t="shared" si="7"/>
        <v>0</v>
      </c>
      <c r="W15" s="108">
        <f t="shared" si="7"/>
        <v>0</v>
      </c>
      <c r="X15" s="108">
        <f t="shared" si="7"/>
        <v>0</v>
      </c>
      <c r="Y15" s="108">
        <f t="shared" si="7"/>
        <v>0</v>
      </c>
      <c r="Z15" s="108">
        <f t="shared" si="7"/>
        <v>0</v>
      </c>
      <c r="AA15" s="108">
        <f t="shared" si="7"/>
        <v>0</v>
      </c>
    </row>
    <row r="16" spans="1:27" ht="15.75" x14ac:dyDescent="0.25">
      <c r="A16" s="109" t="s">
        <v>19</v>
      </c>
      <c r="B16" s="109" t="s">
        <v>15</v>
      </c>
      <c r="C16" s="109" t="s">
        <v>16</v>
      </c>
      <c r="D16" s="109">
        <v>0.5</v>
      </c>
      <c r="E16" s="109">
        <v>0.5</v>
      </c>
      <c r="F16" s="109">
        <v>0.5</v>
      </c>
      <c r="G16" s="109">
        <v>0.65</v>
      </c>
      <c r="H16" s="109">
        <v>0.8</v>
      </c>
      <c r="I16" s="109">
        <v>0.75</v>
      </c>
      <c r="J16" s="109">
        <v>0.9</v>
      </c>
      <c r="K16" s="109">
        <v>0.9</v>
      </c>
      <c r="L16" s="109">
        <v>0.9</v>
      </c>
      <c r="M16" s="109">
        <v>0.9</v>
      </c>
      <c r="N16" s="109">
        <v>1</v>
      </c>
      <c r="O16" s="109">
        <v>1</v>
      </c>
      <c r="P16" s="109">
        <v>0.75</v>
      </c>
      <c r="Q16" s="109">
        <v>1</v>
      </c>
      <c r="R16" s="109">
        <v>0.9</v>
      </c>
      <c r="S16" s="109">
        <v>0.9</v>
      </c>
      <c r="T16" s="109">
        <v>0.9</v>
      </c>
      <c r="U16" s="109">
        <v>0.9</v>
      </c>
      <c r="V16" s="109">
        <v>0.5</v>
      </c>
      <c r="W16" s="109">
        <v>0.6</v>
      </c>
      <c r="X16" s="109">
        <v>0.6</v>
      </c>
      <c r="Y16" s="109">
        <v>0.7</v>
      </c>
      <c r="Z16" s="109">
        <v>0.25</v>
      </c>
      <c r="AA16" s="109">
        <v>0.25</v>
      </c>
    </row>
    <row r="17" spans="1:27" ht="15.75" x14ac:dyDescent="0.25">
      <c r="A17" s="109" t="s">
        <v>19</v>
      </c>
      <c r="B17" s="109" t="s">
        <v>15</v>
      </c>
      <c r="C17" s="109" t="s">
        <v>17</v>
      </c>
      <c r="D17" s="109">
        <v>0.2</v>
      </c>
      <c r="E17" s="109">
        <v>0.2</v>
      </c>
      <c r="F17" s="109">
        <v>0.35</v>
      </c>
      <c r="G17" s="109">
        <v>0.2</v>
      </c>
      <c r="H17" s="109">
        <v>0.3</v>
      </c>
      <c r="I17" s="109">
        <v>0.3</v>
      </c>
      <c r="J17" s="109">
        <v>0.3</v>
      </c>
      <c r="K17" s="109">
        <v>0.3</v>
      </c>
      <c r="L17" s="109">
        <v>0.3</v>
      </c>
      <c r="M17" s="109">
        <v>0.3</v>
      </c>
      <c r="N17" s="109">
        <v>0.6</v>
      </c>
      <c r="O17" s="109">
        <v>0.5</v>
      </c>
      <c r="P17" s="109">
        <v>0.4</v>
      </c>
      <c r="Q17" s="109">
        <v>0.4</v>
      </c>
      <c r="R17" s="109">
        <v>0.3</v>
      </c>
      <c r="S17" s="109">
        <v>0.4</v>
      </c>
      <c r="T17" s="109">
        <v>0.3</v>
      </c>
      <c r="U17" s="109">
        <v>0.3</v>
      </c>
      <c r="V17" s="109">
        <v>0.3</v>
      </c>
      <c r="W17" s="109">
        <v>0.3</v>
      </c>
      <c r="X17" s="109">
        <v>0.2</v>
      </c>
      <c r="Y17" s="109">
        <v>0.2</v>
      </c>
      <c r="Z17" s="109">
        <v>0.2</v>
      </c>
      <c r="AA17" s="109">
        <v>0.2</v>
      </c>
    </row>
    <row r="18" spans="1:27" ht="15.75" x14ac:dyDescent="0.25">
      <c r="A18" s="108" t="s">
        <v>65</v>
      </c>
      <c r="B18" s="108">
        <f>U91</f>
        <v>0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7" ht="15.75" x14ac:dyDescent="0.25">
      <c r="A19" s="108" t="s">
        <v>28</v>
      </c>
      <c r="B19" s="108"/>
      <c r="C19" s="108"/>
      <c r="D19" s="110">
        <f>D16*$B18</f>
        <v>0</v>
      </c>
      <c r="E19" s="110">
        <f t="shared" ref="E19:AA19" si="8">E16*$B18</f>
        <v>0</v>
      </c>
      <c r="F19" s="110">
        <f t="shared" si="8"/>
        <v>0</v>
      </c>
      <c r="G19" s="110">
        <f t="shared" si="8"/>
        <v>0</v>
      </c>
      <c r="H19" s="110">
        <f t="shared" si="8"/>
        <v>0</v>
      </c>
      <c r="I19" s="110">
        <f t="shared" si="8"/>
        <v>0</v>
      </c>
      <c r="J19" s="110">
        <f t="shared" si="8"/>
        <v>0</v>
      </c>
      <c r="K19" s="110">
        <f t="shared" si="8"/>
        <v>0</v>
      </c>
      <c r="L19" s="110">
        <f t="shared" si="8"/>
        <v>0</v>
      </c>
      <c r="M19" s="110">
        <f t="shared" si="8"/>
        <v>0</v>
      </c>
      <c r="N19" s="110">
        <f t="shared" si="8"/>
        <v>0</v>
      </c>
      <c r="O19" s="110">
        <f t="shared" si="8"/>
        <v>0</v>
      </c>
      <c r="P19" s="110">
        <f t="shared" si="8"/>
        <v>0</v>
      </c>
      <c r="Q19" s="110">
        <f t="shared" si="8"/>
        <v>0</v>
      </c>
      <c r="R19" s="110">
        <f t="shared" si="8"/>
        <v>0</v>
      </c>
      <c r="S19" s="110">
        <f t="shared" si="8"/>
        <v>0</v>
      </c>
      <c r="T19" s="110">
        <f t="shared" si="8"/>
        <v>0</v>
      </c>
      <c r="U19" s="110">
        <f t="shared" si="8"/>
        <v>0</v>
      </c>
      <c r="V19" s="110">
        <f t="shared" si="8"/>
        <v>0</v>
      </c>
      <c r="W19" s="110">
        <f t="shared" si="8"/>
        <v>0</v>
      </c>
      <c r="X19" s="110">
        <f t="shared" si="8"/>
        <v>0</v>
      </c>
      <c r="Y19" s="110">
        <f t="shared" si="8"/>
        <v>0</v>
      </c>
      <c r="Z19" s="110">
        <f t="shared" si="8"/>
        <v>0</v>
      </c>
      <c r="AA19" s="110">
        <f t="shared" si="8"/>
        <v>0</v>
      </c>
    </row>
    <row r="20" spans="1:27" ht="15.75" x14ac:dyDescent="0.25">
      <c r="A20" s="108" t="s">
        <v>31</v>
      </c>
      <c r="B20" s="108"/>
      <c r="C20" s="108"/>
      <c r="D20" s="109">
        <f t="shared" ref="D20:AA20" si="9">D17/D16</f>
        <v>0.4</v>
      </c>
      <c r="E20" s="109">
        <f t="shared" si="9"/>
        <v>0.4</v>
      </c>
      <c r="F20" s="109">
        <f t="shared" si="9"/>
        <v>0.7</v>
      </c>
      <c r="G20" s="109">
        <f t="shared" si="9"/>
        <v>0.30769230769230771</v>
      </c>
      <c r="H20" s="109">
        <f t="shared" si="9"/>
        <v>0.37499999999999994</v>
      </c>
      <c r="I20" s="109">
        <f t="shared" si="9"/>
        <v>0.39999999999999997</v>
      </c>
      <c r="J20" s="109">
        <f t="shared" si="9"/>
        <v>0.33333333333333331</v>
      </c>
      <c r="K20" s="109">
        <f t="shared" si="9"/>
        <v>0.33333333333333331</v>
      </c>
      <c r="L20" s="109">
        <f t="shared" si="9"/>
        <v>0.33333333333333331</v>
      </c>
      <c r="M20" s="109">
        <f t="shared" si="9"/>
        <v>0.33333333333333331</v>
      </c>
      <c r="N20" s="109">
        <f t="shared" si="9"/>
        <v>0.6</v>
      </c>
      <c r="O20" s="109">
        <f t="shared" si="9"/>
        <v>0.5</v>
      </c>
      <c r="P20" s="109">
        <f t="shared" si="9"/>
        <v>0.53333333333333333</v>
      </c>
      <c r="Q20" s="109">
        <f t="shared" si="9"/>
        <v>0.4</v>
      </c>
      <c r="R20" s="109">
        <f t="shared" si="9"/>
        <v>0.33333333333333331</v>
      </c>
      <c r="S20" s="109">
        <f t="shared" si="9"/>
        <v>0.44444444444444448</v>
      </c>
      <c r="T20" s="109">
        <f t="shared" si="9"/>
        <v>0.33333333333333331</v>
      </c>
      <c r="U20" s="109">
        <f t="shared" si="9"/>
        <v>0.33333333333333331</v>
      </c>
      <c r="V20" s="109">
        <f t="shared" si="9"/>
        <v>0.6</v>
      </c>
      <c r="W20" s="109">
        <f t="shared" si="9"/>
        <v>0.5</v>
      </c>
      <c r="X20" s="109">
        <f t="shared" si="9"/>
        <v>0.33333333333333337</v>
      </c>
      <c r="Y20" s="109">
        <f t="shared" si="9"/>
        <v>0.28571428571428575</v>
      </c>
      <c r="Z20" s="109">
        <f t="shared" si="9"/>
        <v>0.8</v>
      </c>
      <c r="AA20" s="109">
        <f t="shared" si="9"/>
        <v>0.8</v>
      </c>
    </row>
    <row r="21" spans="1:27" ht="15.75" x14ac:dyDescent="0.25">
      <c r="A21" s="108" t="s">
        <v>29</v>
      </c>
      <c r="B21" s="108"/>
      <c r="C21" s="108"/>
      <c r="D21" s="108">
        <f t="shared" ref="D21:AA21" si="10">D19*D20</f>
        <v>0</v>
      </c>
      <c r="E21" s="108">
        <f t="shared" si="10"/>
        <v>0</v>
      </c>
      <c r="F21" s="108">
        <f t="shared" si="10"/>
        <v>0</v>
      </c>
      <c r="G21" s="108">
        <f t="shared" si="10"/>
        <v>0</v>
      </c>
      <c r="H21" s="108">
        <f t="shared" si="10"/>
        <v>0</v>
      </c>
      <c r="I21" s="108">
        <f t="shared" si="10"/>
        <v>0</v>
      </c>
      <c r="J21" s="108">
        <f t="shared" si="10"/>
        <v>0</v>
      </c>
      <c r="K21" s="108">
        <f t="shared" si="10"/>
        <v>0</v>
      </c>
      <c r="L21" s="108">
        <f t="shared" si="10"/>
        <v>0</v>
      </c>
      <c r="M21" s="108">
        <f t="shared" si="10"/>
        <v>0</v>
      </c>
      <c r="N21" s="108">
        <f t="shared" si="10"/>
        <v>0</v>
      </c>
      <c r="O21" s="108">
        <f t="shared" si="10"/>
        <v>0</v>
      </c>
      <c r="P21" s="108">
        <f t="shared" si="10"/>
        <v>0</v>
      </c>
      <c r="Q21" s="108">
        <f t="shared" si="10"/>
        <v>0</v>
      </c>
      <c r="R21" s="108">
        <f t="shared" si="10"/>
        <v>0</v>
      </c>
      <c r="S21" s="108">
        <f t="shared" si="10"/>
        <v>0</v>
      </c>
      <c r="T21" s="108">
        <f t="shared" si="10"/>
        <v>0</v>
      </c>
      <c r="U21" s="108">
        <f t="shared" si="10"/>
        <v>0</v>
      </c>
      <c r="V21" s="108">
        <f t="shared" si="10"/>
        <v>0</v>
      </c>
      <c r="W21" s="108">
        <f t="shared" si="10"/>
        <v>0</v>
      </c>
      <c r="X21" s="108">
        <f t="shared" si="10"/>
        <v>0</v>
      </c>
      <c r="Y21" s="108">
        <f t="shared" si="10"/>
        <v>0</v>
      </c>
      <c r="Z21" s="108">
        <f t="shared" si="10"/>
        <v>0</v>
      </c>
      <c r="AA21" s="108">
        <f t="shared" si="10"/>
        <v>0</v>
      </c>
    </row>
    <row r="22" spans="1:27" ht="15.75" x14ac:dyDescent="0.25">
      <c r="A22" s="108" t="s">
        <v>30</v>
      </c>
      <c r="B22" s="108"/>
      <c r="C22" s="108"/>
      <c r="D22" s="108">
        <f t="shared" ref="D22:AA22" si="11">SQRT(D19^2+D21^2)</f>
        <v>0</v>
      </c>
      <c r="E22" s="108">
        <f t="shared" si="11"/>
        <v>0</v>
      </c>
      <c r="F22" s="108">
        <f t="shared" si="11"/>
        <v>0</v>
      </c>
      <c r="G22" s="108">
        <f t="shared" si="11"/>
        <v>0</v>
      </c>
      <c r="H22" s="108">
        <f t="shared" si="11"/>
        <v>0</v>
      </c>
      <c r="I22" s="108">
        <f t="shared" si="11"/>
        <v>0</v>
      </c>
      <c r="J22" s="108">
        <f t="shared" si="11"/>
        <v>0</v>
      </c>
      <c r="K22" s="108">
        <f t="shared" si="11"/>
        <v>0</v>
      </c>
      <c r="L22" s="108">
        <f t="shared" si="11"/>
        <v>0</v>
      </c>
      <c r="M22" s="108">
        <f t="shared" si="11"/>
        <v>0</v>
      </c>
      <c r="N22" s="108">
        <f t="shared" si="11"/>
        <v>0</v>
      </c>
      <c r="O22" s="108">
        <f t="shared" si="11"/>
        <v>0</v>
      </c>
      <c r="P22" s="108">
        <f t="shared" si="11"/>
        <v>0</v>
      </c>
      <c r="Q22" s="108">
        <f t="shared" si="11"/>
        <v>0</v>
      </c>
      <c r="R22" s="108">
        <f t="shared" si="11"/>
        <v>0</v>
      </c>
      <c r="S22" s="108">
        <f t="shared" si="11"/>
        <v>0</v>
      </c>
      <c r="T22" s="108">
        <f t="shared" si="11"/>
        <v>0</v>
      </c>
      <c r="U22" s="108">
        <f t="shared" si="11"/>
        <v>0</v>
      </c>
      <c r="V22" s="108">
        <f t="shared" si="11"/>
        <v>0</v>
      </c>
      <c r="W22" s="108">
        <f t="shared" si="11"/>
        <v>0</v>
      </c>
      <c r="X22" s="108">
        <f t="shared" si="11"/>
        <v>0</v>
      </c>
      <c r="Y22" s="108">
        <f t="shared" si="11"/>
        <v>0</v>
      </c>
      <c r="Z22" s="108">
        <f t="shared" si="11"/>
        <v>0</v>
      </c>
      <c r="AA22" s="108">
        <f t="shared" si="11"/>
        <v>0</v>
      </c>
    </row>
    <row r="23" spans="1:27" ht="15.75" x14ac:dyDescent="0.25">
      <c r="A23" s="109" t="s">
        <v>20</v>
      </c>
      <c r="B23" s="109" t="s">
        <v>15</v>
      </c>
      <c r="C23" s="109" t="s">
        <v>16</v>
      </c>
      <c r="D23" s="109">
        <v>0.5</v>
      </c>
      <c r="E23" s="109">
        <v>0.45</v>
      </c>
      <c r="F23" s="109">
        <v>0.6</v>
      </c>
      <c r="G23" s="109">
        <v>0.6</v>
      </c>
      <c r="H23" s="109">
        <v>0.9</v>
      </c>
      <c r="I23" s="109">
        <v>0.9</v>
      </c>
      <c r="J23" s="109">
        <v>0.95</v>
      </c>
      <c r="K23" s="109">
        <v>0.9</v>
      </c>
      <c r="L23" s="109">
        <v>0.9</v>
      </c>
      <c r="M23" s="109">
        <v>0.9</v>
      </c>
      <c r="N23" s="109">
        <v>0.7</v>
      </c>
      <c r="O23" s="109">
        <v>0.55000000000000004</v>
      </c>
      <c r="P23" s="109">
        <v>0.3</v>
      </c>
      <c r="Q23" s="109">
        <v>0.3</v>
      </c>
      <c r="R23" s="109">
        <v>0.9</v>
      </c>
      <c r="S23" s="109">
        <v>0.9</v>
      </c>
      <c r="T23" s="109">
        <v>0.75</v>
      </c>
      <c r="U23" s="109">
        <v>0.9</v>
      </c>
      <c r="V23" s="109">
        <v>0.8</v>
      </c>
      <c r="W23" s="109">
        <v>0.8</v>
      </c>
      <c r="X23" s="109">
        <v>0.8</v>
      </c>
      <c r="Y23" s="109">
        <v>0.8</v>
      </c>
      <c r="Z23" s="109">
        <v>0.65</v>
      </c>
      <c r="AA23" s="109">
        <v>0.75</v>
      </c>
    </row>
    <row r="24" spans="1:27" ht="15.75" x14ac:dyDescent="0.25">
      <c r="A24" s="109" t="s">
        <v>20</v>
      </c>
      <c r="B24" s="109" t="s">
        <v>15</v>
      </c>
      <c r="C24" s="109" t="s">
        <v>17</v>
      </c>
      <c r="D24" s="109">
        <v>0.1</v>
      </c>
      <c r="E24" s="109">
        <v>0.1</v>
      </c>
      <c r="F24" s="109">
        <v>0.15</v>
      </c>
      <c r="G24" s="109">
        <v>0.2</v>
      </c>
      <c r="H24" s="109">
        <v>0.3</v>
      </c>
      <c r="I24" s="109">
        <v>0.1</v>
      </c>
      <c r="J24" s="109">
        <v>0.1</v>
      </c>
      <c r="K24" s="109">
        <v>0.1</v>
      </c>
      <c r="L24" s="109">
        <v>0.3</v>
      </c>
      <c r="M24" s="109">
        <v>0.3</v>
      </c>
      <c r="N24" s="109">
        <v>0.35</v>
      </c>
      <c r="O24" s="109">
        <v>0.35</v>
      </c>
      <c r="P24" s="109">
        <v>0.35</v>
      </c>
      <c r="Q24" s="109">
        <v>0.35</v>
      </c>
      <c r="R24" s="109">
        <v>0.35</v>
      </c>
      <c r="S24" s="109">
        <v>0.5</v>
      </c>
      <c r="T24" s="109">
        <v>0.25</v>
      </c>
      <c r="U24" s="109">
        <v>0.15</v>
      </c>
      <c r="V24" s="109">
        <v>0.3</v>
      </c>
      <c r="W24" s="109">
        <v>0.1</v>
      </c>
      <c r="X24" s="109">
        <v>0.25</v>
      </c>
      <c r="Y24" s="109">
        <v>0.25</v>
      </c>
      <c r="Z24" s="109">
        <v>0.25</v>
      </c>
      <c r="AA24" s="109">
        <v>0.25</v>
      </c>
    </row>
    <row r="25" spans="1:27" ht="15.75" x14ac:dyDescent="0.25">
      <c r="A25" s="108" t="s">
        <v>64</v>
      </c>
      <c r="B25" s="108">
        <f>U92</f>
        <v>0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</row>
    <row r="26" spans="1:27" ht="15.75" x14ac:dyDescent="0.25">
      <c r="A26" s="108" t="s">
        <v>28</v>
      </c>
      <c r="B26" s="108"/>
      <c r="C26" s="108"/>
      <c r="D26" s="110">
        <f>D23*$B25</f>
        <v>0</v>
      </c>
      <c r="E26" s="110">
        <f t="shared" ref="E26:AA26" si="12">E23*$B25</f>
        <v>0</v>
      </c>
      <c r="F26" s="110">
        <f t="shared" si="12"/>
        <v>0</v>
      </c>
      <c r="G26" s="110">
        <f t="shared" si="12"/>
        <v>0</v>
      </c>
      <c r="H26" s="110">
        <f t="shared" si="12"/>
        <v>0</v>
      </c>
      <c r="I26" s="110">
        <f t="shared" si="12"/>
        <v>0</v>
      </c>
      <c r="J26" s="110">
        <f t="shared" si="12"/>
        <v>0</v>
      </c>
      <c r="K26" s="110">
        <f t="shared" si="12"/>
        <v>0</v>
      </c>
      <c r="L26" s="110">
        <f t="shared" si="12"/>
        <v>0</v>
      </c>
      <c r="M26" s="110">
        <f t="shared" si="12"/>
        <v>0</v>
      </c>
      <c r="N26" s="110">
        <f t="shared" si="12"/>
        <v>0</v>
      </c>
      <c r="O26" s="110">
        <f t="shared" si="12"/>
        <v>0</v>
      </c>
      <c r="P26" s="110">
        <f t="shared" si="12"/>
        <v>0</v>
      </c>
      <c r="Q26" s="110">
        <f t="shared" si="12"/>
        <v>0</v>
      </c>
      <c r="R26" s="110">
        <f t="shared" si="12"/>
        <v>0</v>
      </c>
      <c r="S26" s="110">
        <f t="shared" si="12"/>
        <v>0</v>
      </c>
      <c r="T26" s="110">
        <f t="shared" si="12"/>
        <v>0</v>
      </c>
      <c r="U26" s="110">
        <f t="shared" si="12"/>
        <v>0</v>
      </c>
      <c r="V26" s="110">
        <f t="shared" si="12"/>
        <v>0</v>
      </c>
      <c r="W26" s="110">
        <f t="shared" si="12"/>
        <v>0</v>
      </c>
      <c r="X26" s="110">
        <f t="shared" si="12"/>
        <v>0</v>
      </c>
      <c r="Y26" s="110">
        <f t="shared" si="12"/>
        <v>0</v>
      </c>
      <c r="Z26" s="110">
        <f t="shared" si="12"/>
        <v>0</v>
      </c>
      <c r="AA26" s="110">
        <f t="shared" si="12"/>
        <v>0</v>
      </c>
    </row>
    <row r="27" spans="1:27" ht="15.75" x14ac:dyDescent="0.25">
      <c r="A27" s="108" t="s">
        <v>31</v>
      </c>
      <c r="B27" s="108"/>
      <c r="C27" s="108"/>
      <c r="D27" s="109">
        <f t="shared" ref="D27:AA27" si="13">D24/D23</f>
        <v>0.2</v>
      </c>
      <c r="E27" s="109">
        <f t="shared" si="13"/>
        <v>0.22222222222222224</v>
      </c>
      <c r="F27" s="109">
        <f t="shared" si="13"/>
        <v>0.25</v>
      </c>
      <c r="G27" s="109">
        <f t="shared" si="13"/>
        <v>0.33333333333333337</v>
      </c>
      <c r="H27" s="109">
        <f t="shared" si="13"/>
        <v>0.33333333333333331</v>
      </c>
      <c r="I27" s="109">
        <f t="shared" si="13"/>
        <v>0.11111111111111112</v>
      </c>
      <c r="J27" s="109">
        <f t="shared" si="13"/>
        <v>0.10526315789473685</v>
      </c>
      <c r="K27" s="109">
        <f t="shared" si="13"/>
        <v>0.11111111111111112</v>
      </c>
      <c r="L27" s="109">
        <f t="shared" si="13"/>
        <v>0.33333333333333331</v>
      </c>
      <c r="M27" s="109">
        <f t="shared" si="13"/>
        <v>0.33333333333333331</v>
      </c>
      <c r="N27" s="109">
        <f t="shared" si="13"/>
        <v>0.5</v>
      </c>
      <c r="O27" s="109">
        <f t="shared" si="13"/>
        <v>0.63636363636363624</v>
      </c>
      <c r="P27" s="109">
        <f t="shared" si="13"/>
        <v>1.1666666666666667</v>
      </c>
      <c r="Q27" s="109">
        <f t="shared" si="13"/>
        <v>1.1666666666666667</v>
      </c>
      <c r="R27" s="109">
        <f t="shared" si="13"/>
        <v>0.38888888888888884</v>
      </c>
      <c r="S27" s="109">
        <f t="shared" si="13"/>
        <v>0.55555555555555558</v>
      </c>
      <c r="T27" s="109">
        <f t="shared" si="13"/>
        <v>0.33333333333333331</v>
      </c>
      <c r="U27" s="109">
        <f t="shared" si="13"/>
        <v>0.16666666666666666</v>
      </c>
      <c r="V27" s="109">
        <f t="shared" si="13"/>
        <v>0.37499999999999994</v>
      </c>
      <c r="W27" s="109">
        <f t="shared" si="13"/>
        <v>0.125</v>
      </c>
      <c r="X27" s="109">
        <f t="shared" si="13"/>
        <v>0.3125</v>
      </c>
      <c r="Y27" s="109">
        <f t="shared" si="13"/>
        <v>0.3125</v>
      </c>
      <c r="Z27" s="109">
        <f t="shared" si="13"/>
        <v>0.38461538461538458</v>
      </c>
      <c r="AA27" s="109">
        <f t="shared" si="13"/>
        <v>0.33333333333333331</v>
      </c>
    </row>
    <row r="28" spans="1:27" ht="15.75" x14ac:dyDescent="0.25">
      <c r="A28" s="108" t="s">
        <v>29</v>
      </c>
      <c r="B28" s="108"/>
      <c r="C28" s="108"/>
      <c r="D28" s="108">
        <f t="shared" ref="D28:AA28" si="14">D26*D27</f>
        <v>0</v>
      </c>
      <c r="E28" s="108">
        <f t="shared" si="14"/>
        <v>0</v>
      </c>
      <c r="F28" s="108">
        <f t="shared" si="14"/>
        <v>0</v>
      </c>
      <c r="G28" s="108">
        <f t="shared" si="14"/>
        <v>0</v>
      </c>
      <c r="H28" s="108">
        <f t="shared" si="14"/>
        <v>0</v>
      </c>
      <c r="I28" s="108">
        <f t="shared" si="14"/>
        <v>0</v>
      </c>
      <c r="J28" s="108">
        <f t="shared" si="14"/>
        <v>0</v>
      </c>
      <c r="K28" s="108">
        <f t="shared" si="14"/>
        <v>0</v>
      </c>
      <c r="L28" s="108">
        <f t="shared" si="14"/>
        <v>0</v>
      </c>
      <c r="M28" s="108">
        <f t="shared" si="14"/>
        <v>0</v>
      </c>
      <c r="N28" s="108">
        <f t="shared" si="14"/>
        <v>0</v>
      </c>
      <c r="O28" s="108">
        <f t="shared" si="14"/>
        <v>0</v>
      </c>
      <c r="P28" s="108">
        <f t="shared" si="14"/>
        <v>0</v>
      </c>
      <c r="Q28" s="108">
        <f t="shared" si="14"/>
        <v>0</v>
      </c>
      <c r="R28" s="108">
        <f t="shared" si="14"/>
        <v>0</v>
      </c>
      <c r="S28" s="108">
        <f t="shared" si="14"/>
        <v>0</v>
      </c>
      <c r="T28" s="108">
        <f t="shared" si="14"/>
        <v>0</v>
      </c>
      <c r="U28" s="108">
        <f t="shared" si="14"/>
        <v>0</v>
      </c>
      <c r="V28" s="108">
        <f t="shared" si="14"/>
        <v>0</v>
      </c>
      <c r="W28" s="108">
        <f t="shared" si="14"/>
        <v>0</v>
      </c>
      <c r="X28" s="108">
        <f t="shared" si="14"/>
        <v>0</v>
      </c>
      <c r="Y28" s="108">
        <f t="shared" si="14"/>
        <v>0</v>
      </c>
      <c r="Z28" s="108">
        <f t="shared" si="14"/>
        <v>0</v>
      </c>
      <c r="AA28" s="108">
        <f t="shared" si="14"/>
        <v>0</v>
      </c>
    </row>
    <row r="29" spans="1:27" ht="15.75" x14ac:dyDescent="0.25">
      <c r="A29" s="108" t="s">
        <v>30</v>
      </c>
      <c r="B29" s="108"/>
      <c r="C29" s="108"/>
      <c r="D29" s="108">
        <f t="shared" ref="D29:AA29" si="15">SQRT(D26^2+D28^2)</f>
        <v>0</v>
      </c>
      <c r="E29" s="108">
        <f t="shared" si="15"/>
        <v>0</v>
      </c>
      <c r="F29" s="108">
        <f t="shared" si="15"/>
        <v>0</v>
      </c>
      <c r="G29" s="108">
        <f t="shared" si="15"/>
        <v>0</v>
      </c>
      <c r="H29" s="108">
        <f t="shared" si="15"/>
        <v>0</v>
      </c>
      <c r="I29" s="108">
        <f t="shared" si="15"/>
        <v>0</v>
      </c>
      <c r="J29" s="108">
        <f t="shared" si="15"/>
        <v>0</v>
      </c>
      <c r="K29" s="108">
        <f t="shared" si="15"/>
        <v>0</v>
      </c>
      <c r="L29" s="108">
        <f t="shared" si="15"/>
        <v>0</v>
      </c>
      <c r="M29" s="108">
        <f t="shared" si="15"/>
        <v>0</v>
      </c>
      <c r="N29" s="108">
        <f t="shared" si="15"/>
        <v>0</v>
      </c>
      <c r="O29" s="108">
        <f t="shared" si="15"/>
        <v>0</v>
      </c>
      <c r="P29" s="108">
        <f t="shared" si="15"/>
        <v>0</v>
      </c>
      <c r="Q29" s="108">
        <f t="shared" si="15"/>
        <v>0</v>
      </c>
      <c r="R29" s="108">
        <f t="shared" si="15"/>
        <v>0</v>
      </c>
      <c r="S29" s="108">
        <f t="shared" si="15"/>
        <v>0</v>
      </c>
      <c r="T29" s="108">
        <f t="shared" si="15"/>
        <v>0</v>
      </c>
      <c r="U29" s="108">
        <f t="shared" si="15"/>
        <v>0</v>
      </c>
      <c r="V29" s="108">
        <f t="shared" si="15"/>
        <v>0</v>
      </c>
      <c r="W29" s="108">
        <f t="shared" si="15"/>
        <v>0</v>
      </c>
      <c r="X29" s="108">
        <f t="shared" si="15"/>
        <v>0</v>
      </c>
      <c r="Y29" s="108">
        <f t="shared" si="15"/>
        <v>0</v>
      </c>
      <c r="Z29" s="108">
        <f t="shared" si="15"/>
        <v>0</v>
      </c>
      <c r="AA29" s="108">
        <f t="shared" si="15"/>
        <v>0</v>
      </c>
    </row>
    <row r="30" spans="1:27" ht="15.75" x14ac:dyDescent="0.25">
      <c r="A30" s="109" t="s">
        <v>21</v>
      </c>
      <c r="B30" s="109" t="s">
        <v>15</v>
      </c>
      <c r="C30" s="109" t="s">
        <v>16</v>
      </c>
      <c r="D30" s="109">
        <v>0.5</v>
      </c>
      <c r="E30" s="109">
        <v>0.35</v>
      </c>
      <c r="F30" s="109">
        <v>0.15</v>
      </c>
      <c r="G30" s="109">
        <v>0.15</v>
      </c>
      <c r="H30" s="109">
        <v>0.55000000000000004</v>
      </c>
      <c r="I30" s="109">
        <v>0.7</v>
      </c>
      <c r="J30" s="109">
        <v>0.95</v>
      </c>
      <c r="K30" s="109">
        <v>0.8</v>
      </c>
      <c r="L30" s="109">
        <v>0.8</v>
      </c>
      <c r="M30" s="109">
        <v>0.8</v>
      </c>
      <c r="N30" s="109">
        <v>0.85</v>
      </c>
      <c r="O30" s="109">
        <v>0.85</v>
      </c>
      <c r="P30" s="109">
        <v>0.85</v>
      </c>
      <c r="Q30" s="109">
        <v>0.85</v>
      </c>
      <c r="R30" s="109">
        <v>0.9</v>
      </c>
      <c r="S30" s="109">
        <v>0.9</v>
      </c>
      <c r="T30" s="109">
        <v>0.85</v>
      </c>
      <c r="U30" s="109">
        <v>0.75</v>
      </c>
      <c r="V30" s="109">
        <v>0.45</v>
      </c>
      <c r="W30" s="109">
        <v>0.65</v>
      </c>
      <c r="X30" s="109">
        <v>0.55000000000000004</v>
      </c>
      <c r="Y30" s="109">
        <v>0.55000000000000004</v>
      </c>
      <c r="Z30" s="109">
        <v>0.55000000000000004</v>
      </c>
      <c r="AA30" s="109">
        <v>0.5</v>
      </c>
    </row>
    <row r="31" spans="1:27" ht="15.75" x14ac:dyDescent="0.25">
      <c r="A31" s="109" t="s">
        <v>21</v>
      </c>
      <c r="B31" s="109" t="s">
        <v>15</v>
      </c>
      <c r="C31" s="109" t="s">
        <v>17</v>
      </c>
      <c r="D31" s="109">
        <v>0.1</v>
      </c>
      <c r="E31" s="109">
        <v>0.1</v>
      </c>
      <c r="F31" s="109">
        <v>0.1</v>
      </c>
      <c r="G31" s="109">
        <v>0.1</v>
      </c>
      <c r="H31" s="109">
        <v>0.1</v>
      </c>
      <c r="I31" s="109">
        <v>0.1</v>
      </c>
      <c r="J31" s="109">
        <v>0.35</v>
      </c>
      <c r="K31" s="109">
        <v>0.2</v>
      </c>
      <c r="L31" s="109">
        <v>0.2</v>
      </c>
      <c r="M31" s="109">
        <v>0.2</v>
      </c>
      <c r="N31" s="109">
        <v>0.3</v>
      </c>
      <c r="O31" s="109">
        <v>0.3</v>
      </c>
      <c r="P31" s="109">
        <v>0.15</v>
      </c>
      <c r="Q31" s="109">
        <v>0.45</v>
      </c>
      <c r="R31" s="109">
        <v>0.25</v>
      </c>
      <c r="S31" s="109">
        <v>0.25</v>
      </c>
      <c r="T31" s="109">
        <v>0.25</v>
      </c>
      <c r="U31" s="109">
        <v>0.25</v>
      </c>
      <c r="V31" s="109">
        <v>0.4</v>
      </c>
      <c r="W31" s="109">
        <v>0.3</v>
      </c>
      <c r="X31" s="109">
        <v>0.3</v>
      </c>
      <c r="Y31" s="109">
        <v>0.3</v>
      </c>
      <c r="Z31" s="109">
        <v>0.1</v>
      </c>
      <c r="AA31" s="109">
        <v>0.1</v>
      </c>
    </row>
    <row r="32" spans="1:27" ht="15.75" x14ac:dyDescent="0.25">
      <c r="A32" s="108" t="s">
        <v>63</v>
      </c>
      <c r="B32" s="108">
        <f>U93</f>
        <v>0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1:27" ht="15.75" x14ac:dyDescent="0.25">
      <c r="A33" s="108" t="s">
        <v>28</v>
      </c>
      <c r="B33" s="108"/>
      <c r="C33" s="108"/>
      <c r="D33" s="110">
        <f>D30*$B32</f>
        <v>0</v>
      </c>
      <c r="E33" s="110">
        <f t="shared" ref="E33:AA33" si="16">E30*$B32</f>
        <v>0</v>
      </c>
      <c r="F33" s="110">
        <f t="shared" si="16"/>
        <v>0</v>
      </c>
      <c r="G33" s="110">
        <f t="shared" si="16"/>
        <v>0</v>
      </c>
      <c r="H33" s="110">
        <f t="shared" si="16"/>
        <v>0</v>
      </c>
      <c r="I33" s="110">
        <f t="shared" si="16"/>
        <v>0</v>
      </c>
      <c r="J33" s="110">
        <f t="shared" si="16"/>
        <v>0</v>
      </c>
      <c r="K33" s="110">
        <f t="shared" si="16"/>
        <v>0</v>
      </c>
      <c r="L33" s="110">
        <f t="shared" si="16"/>
        <v>0</v>
      </c>
      <c r="M33" s="110">
        <f t="shared" si="16"/>
        <v>0</v>
      </c>
      <c r="N33" s="110">
        <f t="shared" si="16"/>
        <v>0</v>
      </c>
      <c r="O33" s="110">
        <f t="shared" si="16"/>
        <v>0</v>
      </c>
      <c r="P33" s="110">
        <f t="shared" si="16"/>
        <v>0</v>
      </c>
      <c r="Q33" s="110">
        <f t="shared" si="16"/>
        <v>0</v>
      </c>
      <c r="R33" s="110">
        <f t="shared" si="16"/>
        <v>0</v>
      </c>
      <c r="S33" s="110">
        <f t="shared" si="16"/>
        <v>0</v>
      </c>
      <c r="T33" s="110">
        <f t="shared" si="16"/>
        <v>0</v>
      </c>
      <c r="U33" s="110">
        <f t="shared" si="16"/>
        <v>0</v>
      </c>
      <c r="V33" s="110">
        <f t="shared" si="16"/>
        <v>0</v>
      </c>
      <c r="W33" s="110">
        <f t="shared" si="16"/>
        <v>0</v>
      </c>
      <c r="X33" s="110">
        <f t="shared" si="16"/>
        <v>0</v>
      </c>
      <c r="Y33" s="110">
        <f t="shared" si="16"/>
        <v>0</v>
      </c>
      <c r="Z33" s="110">
        <f t="shared" si="16"/>
        <v>0</v>
      </c>
      <c r="AA33" s="110">
        <f t="shared" si="16"/>
        <v>0</v>
      </c>
    </row>
    <row r="34" spans="1:27" ht="15.75" x14ac:dyDescent="0.25">
      <c r="A34" s="108" t="s">
        <v>31</v>
      </c>
      <c r="B34" s="108"/>
      <c r="C34" s="108"/>
      <c r="D34" s="109">
        <f t="shared" ref="D34:AA34" si="17">D31/D30</f>
        <v>0.2</v>
      </c>
      <c r="E34" s="109">
        <f t="shared" si="17"/>
        <v>0.28571428571428575</v>
      </c>
      <c r="F34" s="109">
        <f t="shared" si="17"/>
        <v>0.66666666666666674</v>
      </c>
      <c r="G34" s="109">
        <f t="shared" si="17"/>
        <v>0.66666666666666674</v>
      </c>
      <c r="H34" s="109">
        <f t="shared" si="17"/>
        <v>0.18181818181818182</v>
      </c>
      <c r="I34" s="109">
        <f t="shared" si="17"/>
        <v>0.14285714285714288</v>
      </c>
      <c r="J34" s="109">
        <f t="shared" si="17"/>
        <v>0.36842105263157893</v>
      </c>
      <c r="K34" s="109">
        <f t="shared" si="17"/>
        <v>0.25</v>
      </c>
      <c r="L34" s="109">
        <f t="shared" si="17"/>
        <v>0.25</v>
      </c>
      <c r="M34" s="109">
        <f t="shared" si="17"/>
        <v>0.25</v>
      </c>
      <c r="N34" s="109">
        <f t="shared" si="17"/>
        <v>0.35294117647058826</v>
      </c>
      <c r="O34" s="109">
        <f t="shared" si="17"/>
        <v>0.35294117647058826</v>
      </c>
      <c r="P34" s="109">
        <f t="shared" si="17"/>
        <v>0.17647058823529413</v>
      </c>
      <c r="Q34" s="109">
        <f t="shared" si="17"/>
        <v>0.52941176470588236</v>
      </c>
      <c r="R34" s="109">
        <f t="shared" si="17"/>
        <v>0.27777777777777779</v>
      </c>
      <c r="S34" s="109">
        <f t="shared" si="17"/>
        <v>0.27777777777777779</v>
      </c>
      <c r="T34" s="109">
        <f t="shared" si="17"/>
        <v>0.29411764705882354</v>
      </c>
      <c r="U34" s="109">
        <f t="shared" si="17"/>
        <v>0.33333333333333331</v>
      </c>
      <c r="V34" s="109">
        <f t="shared" si="17"/>
        <v>0.88888888888888895</v>
      </c>
      <c r="W34" s="109">
        <f t="shared" si="17"/>
        <v>0.46153846153846151</v>
      </c>
      <c r="X34" s="109">
        <f t="shared" si="17"/>
        <v>0.54545454545454541</v>
      </c>
      <c r="Y34" s="109">
        <f t="shared" si="17"/>
        <v>0.54545454545454541</v>
      </c>
      <c r="Z34" s="109">
        <f t="shared" si="17"/>
        <v>0.18181818181818182</v>
      </c>
      <c r="AA34" s="109">
        <f t="shared" si="17"/>
        <v>0.2</v>
      </c>
    </row>
    <row r="35" spans="1:27" ht="15.75" x14ac:dyDescent="0.25">
      <c r="A35" s="108" t="s">
        <v>29</v>
      </c>
      <c r="B35" s="108"/>
      <c r="C35" s="108"/>
      <c r="D35" s="108">
        <f t="shared" ref="D35:AA35" si="18">D33*D34</f>
        <v>0</v>
      </c>
      <c r="E35" s="108">
        <f t="shared" si="18"/>
        <v>0</v>
      </c>
      <c r="F35" s="108">
        <f t="shared" si="18"/>
        <v>0</v>
      </c>
      <c r="G35" s="108">
        <f t="shared" si="18"/>
        <v>0</v>
      </c>
      <c r="H35" s="108">
        <f t="shared" si="18"/>
        <v>0</v>
      </c>
      <c r="I35" s="108">
        <f t="shared" si="18"/>
        <v>0</v>
      </c>
      <c r="J35" s="108">
        <f t="shared" si="18"/>
        <v>0</v>
      </c>
      <c r="K35" s="108">
        <f t="shared" si="18"/>
        <v>0</v>
      </c>
      <c r="L35" s="108">
        <f t="shared" si="18"/>
        <v>0</v>
      </c>
      <c r="M35" s="108">
        <f t="shared" si="18"/>
        <v>0</v>
      </c>
      <c r="N35" s="108">
        <f t="shared" si="18"/>
        <v>0</v>
      </c>
      <c r="O35" s="108">
        <f t="shared" si="18"/>
        <v>0</v>
      </c>
      <c r="P35" s="108">
        <f t="shared" si="18"/>
        <v>0</v>
      </c>
      <c r="Q35" s="108">
        <f t="shared" si="18"/>
        <v>0</v>
      </c>
      <c r="R35" s="108">
        <f t="shared" si="18"/>
        <v>0</v>
      </c>
      <c r="S35" s="108">
        <f t="shared" si="18"/>
        <v>0</v>
      </c>
      <c r="T35" s="108">
        <f t="shared" si="18"/>
        <v>0</v>
      </c>
      <c r="U35" s="108">
        <f t="shared" si="18"/>
        <v>0</v>
      </c>
      <c r="V35" s="108">
        <f t="shared" si="18"/>
        <v>0</v>
      </c>
      <c r="W35" s="108">
        <f t="shared" si="18"/>
        <v>0</v>
      </c>
      <c r="X35" s="108">
        <f t="shared" si="18"/>
        <v>0</v>
      </c>
      <c r="Y35" s="108">
        <f t="shared" si="18"/>
        <v>0</v>
      </c>
      <c r="Z35" s="108">
        <f t="shared" si="18"/>
        <v>0</v>
      </c>
      <c r="AA35" s="108">
        <f t="shared" si="18"/>
        <v>0</v>
      </c>
    </row>
    <row r="36" spans="1:27" ht="15.75" x14ac:dyDescent="0.25">
      <c r="A36" s="108" t="s">
        <v>30</v>
      </c>
      <c r="B36" s="108"/>
      <c r="C36" s="108"/>
      <c r="D36" s="108">
        <f t="shared" ref="D36:AA36" si="19">SQRT(D33^2+D35^2)</f>
        <v>0</v>
      </c>
      <c r="E36" s="108">
        <f t="shared" si="19"/>
        <v>0</v>
      </c>
      <c r="F36" s="108">
        <f t="shared" si="19"/>
        <v>0</v>
      </c>
      <c r="G36" s="108">
        <f t="shared" si="19"/>
        <v>0</v>
      </c>
      <c r="H36" s="108">
        <f t="shared" si="19"/>
        <v>0</v>
      </c>
      <c r="I36" s="108">
        <f t="shared" si="19"/>
        <v>0</v>
      </c>
      <c r="J36" s="108">
        <f t="shared" si="19"/>
        <v>0</v>
      </c>
      <c r="K36" s="108">
        <f t="shared" si="19"/>
        <v>0</v>
      </c>
      <c r="L36" s="108">
        <f t="shared" si="19"/>
        <v>0</v>
      </c>
      <c r="M36" s="108">
        <f t="shared" si="19"/>
        <v>0</v>
      </c>
      <c r="N36" s="108">
        <f t="shared" si="19"/>
        <v>0</v>
      </c>
      <c r="O36" s="108">
        <f t="shared" si="19"/>
        <v>0</v>
      </c>
      <c r="P36" s="108">
        <f t="shared" si="19"/>
        <v>0</v>
      </c>
      <c r="Q36" s="108">
        <f t="shared" si="19"/>
        <v>0</v>
      </c>
      <c r="R36" s="108">
        <f t="shared" si="19"/>
        <v>0</v>
      </c>
      <c r="S36" s="108">
        <f t="shared" si="19"/>
        <v>0</v>
      </c>
      <c r="T36" s="108">
        <f t="shared" si="19"/>
        <v>0</v>
      </c>
      <c r="U36" s="108">
        <f t="shared" si="19"/>
        <v>0</v>
      </c>
      <c r="V36" s="108">
        <f t="shared" si="19"/>
        <v>0</v>
      </c>
      <c r="W36" s="108">
        <f t="shared" si="19"/>
        <v>0</v>
      </c>
      <c r="X36" s="108">
        <f t="shared" si="19"/>
        <v>0</v>
      </c>
      <c r="Y36" s="108">
        <f t="shared" si="19"/>
        <v>0</v>
      </c>
      <c r="Z36" s="108">
        <f t="shared" si="19"/>
        <v>0</v>
      </c>
      <c r="AA36" s="108">
        <f t="shared" si="19"/>
        <v>0</v>
      </c>
    </row>
    <row r="37" spans="1:27" ht="15.75" x14ac:dyDescent="0.25">
      <c r="A37" s="109" t="s">
        <v>22</v>
      </c>
      <c r="B37" s="109" t="s">
        <v>15</v>
      </c>
      <c r="C37" s="109" t="s">
        <v>16</v>
      </c>
      <c r="D37" s="109">
        <v>0.5</v>
      </c>
      <c r="E37" s="109">
        <v>0.25</v>
      </c>
      <c r="F37" s="109">
        <v>0.6</v>
      </c>
      <c r="G37" s="109">
        <v>0.6</v>
      </c>
      <c r="H37" s="109">
        <v>0.75</v>
      </c>
      <c r="I37" s="109">
        <v>0.8</v>
      </c>
      <c r="J37" s="109">
        <v>0.85</v>
      </c>
      <c r="K37" s="109">
        <v>0.9</v>
      </c>
      <c r="L37" s="109">
        <v>0.9</v>
      </c>
      <c r="M37" s="109">
        <v>0.9</v>
      </c>
      <c r="N37" s="109">
        <v>0.7</v>
      </c>
      <c r="O37" s="109">
        <v>0.7</v>
      </c>
      <c r="P37" s="109">
        <v>0.3</v>
      </c>
      <c r="Q37" s="109">
        <v>0.3</v>
      </c>
      <c r="R37" s="109">
        <v>0.9</v>
      </c>
      <c r="S37" s="109">
        <v>0.9</v>
      </c>
      <c r="T37" s="109">
        <v>0.9</v>
      </c>
      <c r="U37" s="109">
        <v>0.7</v>
      </c>
      <c r="V37" s="109">
        <v>0.8</v>
      </c>
      <c r="W37" s="109">
        <v>0.8</v>
      </c>
      <c r="X37" s="109">
        <v>0.8</v>
      </c>
      <c r="Y37" s="109">
        <v>0.7</v>
      </c>
      <c r="Z37" s="109">
        <v>0.65</v>
      </c>
      <c r="AA37" s="109">
        <v>0.65</v>
      </c>
    </row>
    <row r="38" spans="1:27" ht="15.75" x14ac:dyDescent="0.25">
      <c r="A38" s="109" t="s">
        <v>22</v>
      </c>
      <c r="B38" s="109" t="s">
        <v>15</v>
      </c>
      <c r="C38" s="109" t="s">
        <v>17</v>
      </c>
      <c r="D38" s="109">
        <v>0.1</v>
      </c>
      <c r="E38" s="109">
        <v>0.1</v>
      </c>
      <c r="F38" s="109">
        <v>0.15</v>
      </c>
      <c r="G38" s="109">
        <v>0.15</v>
      </c>
      <c r="H38" s="109">
        <v>0.2</v>
      </c>
      <c r="I38" s="109">
        <v>0.25</v>
      </c>
      <c r="J38" s="109">
        <v>0.1</v>
      </c>
      <c r="K38" s="109">
        <v>0.1</v>
      </c>
      <c r="L38" s="109">
        <v>0.3</v>
      </c>
      <c r="M38" s="109">
        <v>0.3</v>
      </c>
      <c r="N38" s="109">
        <v>0.35</v>
      </c>
      <c r="O38" s="109">
        <v>0.35</v>
      </c>
      <c r="P38" s="109">
        <v>0.35</v>
      </c>
      <c r="Q38" s="109">
        <v>0.35</v>
      </c>
      <c r="R38" s="109">
        <v>0.35</v>
      </c>
      <c r="S38" s="109">
        <v>0.35</v>
      </c>
      <c r="T38" s="109">
        <v>0.25</v>
      </c>
      <c r="U38" s="109">
        <v>0.25</v>
      </c>
      <c r="V38" s="109">
        <v>0.4</v>
      </c>
      <c r="W38" s="109">
        <v>0.15</v>
      </c>
      <c r="X38" s="109">
        <v>0.25</v>
      </c>
      <c r="Y38" s="109">
        <v>0.3</v>
      </c>
      <c r="Z38" s="109">
        <v>0.35</v>
      </c>
      <c r="AA38" s="109">
        <v>0.25</v>
      </c>
    </row>
    <row r="39" spans="1:27" ht="15.75" x14ac:dyDescent="0.25">
      <c r="A39" s="108" t="s">
        <v>62</v>
      </c>
      <c r="B39" s="108">
        <f>U94</f>
        <v>0</v>
      </c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</row>
    <row r="40" spans="1:27" ht="15.75" x14ac:dyDescent="0.25">
      <c r="A40" s="108" t="s">
        <v>28</v>
      </c>
      <c r="B40" s="108"/>
      <c r="C40" s="108"/>
      <c r="D40" s="110">
        <f>D37*$B39</f>
        <v>0</v>
      </c>
      <c r="E40" s="110">
        <f t="shared" ref="E40:AA40" si="20">E37*$B39</f>
        <v>0</v>
      </c>
      <c r="F40" s="110">
        <f t="shared" si="20"/>
        <v>0</v>
      </c>
      <c r="G40" s="110">
        <f t="shared" si="20"/>
        <v>0</v>
      </c>
      <c r="H40" s="110">
        <f t="shared" si="20"/>
        <v>0</v>
      </c>
      <c r="I40" s="110">
        <f t="shared" si="20"/>
        <v>0</v>
      </c>
      <c r="J40" s="110">
        <f t="shared" si="20"/>
        <v>0</v>
      </c>
      <c r="K40" s="110">
        <f t="shared" si="20"/>
        <v>0</v>
      </c>
      <c r="L40" s="110">
        <f t="shared" si="20"/>
        <v>0</v>
      </c>
      <c r="M40" s="110">
        <f t="shared" si="20"/>
        <v>0</v>
      </c>
      <c r="N40" s="110">
        <f t="shared" si="20"/>
        <v>0</v>
      </c>
      <c r="O40" s="110">
        <f t="shared" si="20"/>
        <v>0</v>
      </c>
      <c r="P40" s="110">
        <f t="shared" si="20"/>
        <v>0</v>
      </c>
      <c r="Q40" s="110">
        <f t="shared" si="20"/>
        <v>0</v>
      </c>
      <c r="R40" s="110">
        <f t="shared" si="20"/>
        <v>0</v>
      </c>
      <c r="S40" s="110">
        <f t="shared" si="20"/>
        <v>0</v>
      </c>
      <c r="T40" s="110">
        <f t="shared" si="20"/>
        <v>0</v>
      </c>
      <c r="U40" s="110">
        <f t="shared" si="20"/>
        <v>0</v>
      </c>
      <c r="V40" s="110">
        <f t="shared" si="20"/>
        <v>0</v>
      </c>
      <c r="W40" s="110">
        <f t="shared" si="20"/>
        <v>0</v>
      </c>
      <c r="X40" s="110">
        <f t="shared" si="20"/>
        <v>0</v>
      </c>
      <c r="Y40" s="110">
        <f t="shared" si="20"/>
        <v>0</v>
      </c>
      <c r="Z40" s="110">
        <f t="shared" si="20"/>
        <v>0</v>
      </c>
      <c r="AA40" s="110">
        <f t="shared" si="20"/>
        <v>0</v>
      </c>
    </row>
    <row r="41" spans="1:27" ht="15.75" x14ac:dyDescent="0.25">
      <c r="A41" s="108" t="s">
        <v>31</v>
      </c>
      <c r="B41" s="108"/>
      <c r="C41" s="108"/>
      <c r="D41" s="109">
        <f t="shared" ref="D41:AA41" si="21">D38/D37</f>
        <v>0.2</v>
      </c>
      <c r="E41" s="109">
        <f t="shared" si="21"/>
        <v>0.4</v>
      </c>
      <c r="F41" s="109">
        <f t="shared" si="21"/>
        <v>0.25</v>
      </c>
      <c r="G41" s="109">
        <f t="shared" si="21"/>
        <v>0.25</v>
      </c>
      <c r="H41" s="109">
        <f t="shared" si="21"/>
        <v>0.26666666666666666</v>
      </c>
      <c r="I41" s="109">
        <f t="shared" si="21"/>
        <v>0.3125</v>
      </c>
      <c r="J41" s="109">
        <f t="shared" si="21"/>
        <v>0.11764705882352942</v>
      </c>
      <c r="K41" s="109">
        <f t="shared" si="21"/>
        <v>0.11111111111111112</v>
      </c>
      <c r="L41" s="109">
        <f t="shared" si="21"/>
        <v>0.33333333333333331</v>
      </c>
      <c r="M41" s="109">
        <f t="shared" si="21"/>
        <v>0.33333333333333331</v>
      </c>
      <c r="N41" s="109">
        <f t="shared" si="21"/>
        <v>0.5</v>
      </c>
      <c r="O41" s="109">
        <f t="shared" si="21"/>
        <v>0.5</v>
      </c>
      <c r="P41" s="109">
        <f t="shared" si="21"/>
        <v>1.1666666666666667</v>
      </c>
      <c r="Q41" s="109">
        <f t="shared" si="21"/>
        <v>1.1666666666666667</v>
      </c>
      <c r="R41" s="109">
        <f t="shared" si="21"/>
        <v>0.38888888888888884</v>
      </c>
      <c r="S41" s="109">
        <f t="shared" si="21"/>
        <v>0.38888888888888884</v>
      </c>
      <c r="T41" s="109">
        <f t="shared" si="21"/>
        <v>0.27777777777777779</v>
      </c>
      <c r="U41" s="109">
        <f t="shared" si="21"/>
        <v>0.35714285714285715</v>
      </c>
      <c r="V41" s="109">
        <f t="shared" si="21"/>
        <v>0.5</v>
      </c>
      <c r="W41" s="109">
        <f t="shared" si="21"/>
        <v>0.18749999999999997</v>
      </c>
      <c r="X41" s="109">
        <f t="shared" si="21"/>
        <v>0.3125</v>
      </c>
      <c r="Y41" s="109">
        <f t="shared" si="21"/>
        <v>0.4285714285714286</v>
      </c>
      <c r="Z41" s="109">
        <f t="shared" si="21"/>
        <v>0.53846153846153844</v>
      </c>
      <c r="AA41" s="109">
        <f t="shared" si="21"/>
        <v>0.38461538461538458</v>
      </c>
    </row>
    <row r="42" spans="1:27" ht="15.75" x14ac:dyDescent="0.25">
      <c r="A42" s="108" t="s">
        <v>29</v>
      </c>
      <c r="B42" s="108"/>
      <c r="C42" s="108"/>
      <c r="D42" s="108">
        <f t="shared" ref="D42:AA42" si="22">D40*D41</f>
        <v>0</v>
      </c>
      <c r="E42" s="108">
        <f t="shared" si="22"/>
        <v>0</v>
      </c>
      <c r="F42" s="108">
        <f t="shared" si="22"/>
        <v>0</v>
      </c>
      <c r="G42" s="108">
        <f t="shared" si="22"/>
        <v>0</v>
      </c>
      <c r="H42" s="108">
        <f t="shared" si="22"/>
        <v>0</v>
      </c>
      <c r="I42" s="108">
        <f t="shared" si="22"/>
        <v>0</v>
      </c>
      <c r="J42" s="108">
        <f t="shared" si="22"/>
        <v>0</v>
      </c>
      <c r="K42" s="108">
        <f t="shared" si="22"/>
        <v>0</v>
      </c>
      <c r="L42" s="108">
        <f t="shared" si="22"/>
        <v>0</v>
      </c>
      <c r="M42" s="108">
        <f t="shared" si="22"/>
        <v>0</v>
      </c>
      <c r="N42" s="108">
        <f t="shared" si="22"/>
        <v>0</v>
      </c>
      <c r="O42" s="108">
        <f t="shared" si="22"/>
        <v>0</v>
      </c>
      <c r="P42" s="108">
        <f t="shared" si="22"/>
        <v>0</v>
      </c>
      <c r="Q42" s="108">
        <f t="shared" si="22"/>
        <v>0</v>
      </c>
      <c r="R42" s="108">
        <f t="shared" si="22"/>
        <v>0</v>
      </c>
      <c r="S42" s="108">
        <f t="shared" si="22"/>
        <v>0</v>
      </c>
      <c r="T42" s="108">
        <f t="shared" si="22"/>
        <v>0</v>
      </c>
      <c r="U42" s="108">
        <f t="shared" si="22"/>
        <v>0</v>
      </c>
      <c r="V42" s="108">
        <f t="shared" si="22"/>
        <v>0</v>
      </c>
      <c r="W42" s="108">
        <f t="shared" si="22"/>
        <v>0</v>
      </c>
      <c r="X42" s="108">
        <f t="shared" si="22"/>
        <v>0</v>
      </c>
      <c r="Y42" s="108">
        <f t="shared" si="22"/>
        <v>0</v>
      </c>
      <c r="Z42" s="108">
        <f t="shared" si="22"/>
        <v>0</v>
      </c>
      <c r="AA42" s="108">
        <f t="shared" si="22"/>
        <v>0</v>
      </c>
    </row>
    <row r="43" spans="1:27" ht="15.75" x14ac:dyDescent="0.25">
      <c r="A43" s="108" t="s">
        <v>30</v>
      </c>
      <c r="B43" s="108"/>
      <c r="C43" s="108"/>
      <c r="D43" s="108">
        <f t="shared" ref="D43:AA43" si="23">SQRT(D40^2+D42^2)</f>
        <v>0</v>
      </c>
      <c r="E43" s="108">
        <f t="shared" si="23"/>
        <v>0</v>
      </c>
      <c r="F43" s="108">
        <f t="shared" si="23"/>
        <v>0</v>
      </c>
      <c r="G43" s="108">
        <f t="shared" si="23"/>
        <v>0</v>
      </c>
      <c r="H43" s="108">
        <f t="shared" si="23"/>
        <v>0</v>
      </c>
      <c r="I43" s="108">
        <f t="shared" si="23"/>
        <v>0</v>
      </c>
      <c r="J43" s="108">
        <f t="shared" si="23"/>
        <v>0</v>
      </c>
      <c r="K43" s="108">
        <f t="shared" si="23"/>
        <v>0</v>
      </c>
      <c r="L43" s="108">
        <f t="shared" si="23"/>
        <v>0</v>
      </c>
      <c r="M43" s="108">
        <f t="shared" si="23"/>
        <v>0</v>
      </c>
      <c r="N43" s="108">
        <f t="shared" si="23"/>
        <v>0</v>
      </c>
      <c r="O43" s="108">
        <f t="shared" si="23"/>
        <v>0</v>
      </c>
      <c r="P43" s="108">
        <f t="shared" si="23"/>
        <v>0</v>
      </c>
      <c r="Q43" s="108">
        <f t="shared" si="23"/>
        <v>0</v>
      </c>
      <c r="R43" s="108">
        <f t="shared" si="23"/>
        <v>0</v>
      </c>
      <c r="S43" s="108">
        <f t="shared" si="23"/>
        <v>0</v>
      </c>
      <c r="T43" s="108">
        <f t="shared" si="23"/>
        <v>0</v>
      </c>
      <c r="U43" s="108">
        <f t="shared" si="23"/>
        <v>0</v>
      </c>
      <c r="V43" s="108">
        <f t="shared" si="23"/>
        <v>0</v>
      </c>
      <c r="W43" s="108">
        <f t="shared" si="23"/>
        <v>0</v>
      </c>
      <c r="X43" s="108">
        <f t="shared" si="23"/>
        <v>0</v>
      </c>
      <c r="Y43" s="108">
        <f t="shared" si="23"/>
        <v>0</v>
      </c>
      <c r="Z43" s="108">
        <f t="shared" si="23"/>
        <v>0</v>
      </c>
      <c r="AA43" s="108">
        <f t="shared" si="23"/>
        <v>0</v>
      </c>
    </row>
    <row r="44" spans="1:27" ht="15.75" x14ac:dyDescent="0.25">
      <c r="A44" s="109" t="s">
        <v>23</v>
      </c>
      <c r="B44" s="109" t="s">
        <v>15</v>
      </c>
      <c r="C44" s="109" t="s">
        <v>16</v>
      </c>
      <c r="D44" s="109">
        <v>0.9</v>
      </c>
      <c r="E44" s="109">
        <v>0.9</v>
      </c>
      <c r="F44" s="109">
        <v>0.6</v>
      </c>
      <c r="G44" s="109">
        <v>0.6</v>
      </c>
      <c r="H44" s="109">
        <v>0.85</v>
      </c>
      <c r="I44" s="109">
        <v>0.8</v>
      </c>
      <c r="J44" s="109">
        <v>0.7</v>
      </c>
      <c r="K44" s="109">
        <v>0.7</v>
      </c>
      <c r="L44" s="109">
        <v>0.7</v>
      </c>
      <c r="M44" s="109">
        <v>0.7</v>
      </c>
      <c r="N44" s="109">
        <v>0.3</v>
      </c>
      <c r="O44" s="109">
        <v>0.4</v>
      </c>
      <c r="P44" s="109">
        <v>0.75</v>
      </c>
      <c r="Q44" s="109">
        <v>0.8</v>
      </c>
      <c r="R44" s="109">
        <v>0.9</v>
      </c>
      <c r="S44" s="109">
        <v>0.9</v>
      </c>
      <c r="T44" s="109">
        <v>0.9</v>
      </c>
      <c r="U44" s="109">
        <v>0.9</v>
      </c>
      <c r="V44" s="109">
        <v>0.75</v>
      </c>
      <c r="W44" s="109">
        <v>0.7</v>
      </c>
      <c r="X44" s="109">
        <v>0.7</v>
      </c>
      <c r="Y44" s="109">
        <v>0.75</v>
      </c>
      <c r="Z44" s="109">
        <v>0.7</v>
      </c>
      <c r="AA44" s="109">
        <v>0.7</v>
      </c>
    </row>
    <row r="45" spans="1:27" ht="15.75" x14ac:dyDescent="0.25">
      <c r="A45" s="109" t="s">
        <v>23</v>
      </c>
      <c r="B45" s="109" t="s">
        <v>15</v>
      </c>
      <c r="C45" s="109" t="s">
        <v>17</v>
      </c>
      <c r="D45" s="109">
        <v>0.2</v>
      </c>
      <c r="E45" s="109">
        <v>0.25</v>
      </c>
      <c r="F45" s="109">
        <v>0.3</v>
      </c>
      <c r="G45" s="109">
        <v>0.3</v>
      </c>
      <c r="H45" s="109">
        <v>0.4</v>
      </c>
      <c r="I45" s="109">
        <v>0.4</v>
      </c>
      <c r="J45" s="109">
        <v>0.4</v>
      </c>
      <c r="K45" s="109">
        <v>0.4</v>
      </c>
      <c r="L45" s="109">
        <v>0.3</v>
      </c>
      <c r="M45" s="109">
        <v>0.3</v>
      </c>
      <c r="N45" s="109">
        <v>0.3</v>
      </c>
      <c r="O45" s="109">
        <v>0.3</v>
      </c>
      <c r="P45" s="109">
        <v>0.5</v>
      </c>
      <c r="Q45" s="109">
        <v>0.5</v>
      </c>
      <c r="R45" s="109">
        <v>0.5</v>
      </c>
      <c r="S45" s="109">
        <v>0.5</v>
      </c>
      <c r="T45" s="109">
        <v>0.25</v>
      </c>
      <c r="U45" s="109">
        <v>0.3</v>
      </c>
      <c r="V45" s="109">
        <v>0.2</v>
      </c>
      <c r="W45" s="109">
        <v>0.15</v>
      </c>
      <c r="X45" s="109">
        <v>0.25</v>
      </c>
      <c r="Y45" s="109">
        <v>0.25</v>
      </c>
      <c r="Z45" s="109">
        <v>0.3</v>
      </c>
      <c r="AA45" s="109">
        <v>0.3</v>
      </c>
    </row>
    <row r="46" spans="1:27" ht="15.75" x14ac:dyDescent="0.25">
      <c r="A46" s="108" t="s">
        <v>61</v>
      </c>
      <c r="B46" s="108">
        <v>0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</row>
    <row r="47" spans="1:27" ht="15.75" x14ac:dyDescent="0.25">
      <c r="A47" s="108" t="s">
        <v>28</v>
      </c>
      <c r="B47" s="108"/>
      <c r="C47" s="108"/>
      <c r="D47" s="110">
        <f>D44*$B46</f>
        <v>0</v>
      </c>
      <c r="E47" s="110">
        <f t="shared" ref="E47:AA47" si="24">E44*$B46</f>
        <v>0</v>
      </c>
      <c r="F47" s="110">
        <f t="shared" si="24"/>
        <v>0</v>
      </c>
      <c r="G47" s="110">
        <f t="shared" si="24"/>
        <v>0</v>
      </c>
      <c r="H47" s="110">
        <f t="shared" si="24"/>
        <v>0</v>
      </c>
      <c r="I47" s="110">
        <f t="shared" si="24"/>
        <v>0</v>
      </c>
      <c r="J47" s="110">
        <f t="shared" si="24"/>
        <v>0</v>
      </c>
      <c r="K47" s="110">
        <f t="shared" si="24"/>
        <v>0</v>
      </c>
      <c r="L47" s="110">
        <f t="shared" si="24"/>
        <v>0</v>
      </c>
      <c r="M47" s="110">
        <f t="shared" si="24"/>
        <v>0</v>
      </c>
      <c r="N47" s="110">
        <f t="shared" si="24"/>
        <v>0</v>
      </c>
      <c r="O47" s="110">
        <f t="shared" si="24"/>
        <v>0</v>
      </c>
      <c r="P47" s="110">
        <f t="shared" si="24"/>
        <v>0</v>
      </c>
      <c r="Q47" s="110">
        <f t="shared" si="24"/>
        <v>0</v>
      </c>
      <c r="R47" s="110">
        <f t="shared" si="24"/>
        <v>0</v>
      </c>
      <c r="S47" s="110">
        <f t="shared" si="24"/>
        <v>0</v>
      </c>
      <c r="T47" s="110">
        <f t="shared" si="24"/>
        <v>0</v>
      </c>
      <c r="U47" s="110">
        <f t="shared" si="24"/>
        <v>0</v>
      </c>
      <c r="V47" s="110">
        <f t="shared" si="24"/>
        <v>0</v>
      </c>
      <c r="W47" s="110">
        <f t="shared" si="24"/>
        <v>0</v>
      </c>
      <c r="X47" s="110">
        <f t="shared" si="24"/>
        <v>0</v>
      </c>
      <c r="Y47" s="110">
        <f t="shared" si="24"/>
        <v>0</v>
      </c>
      <c r="Z47" s="110">
        <f t="shared" si="24"/>
        <v>0</v>
      </c>
      <c r="AA47" s="110">
        <f t="shared" si="24"/>
        <v>0</v>
      </c>
    </row>
    <row r="48" spans="1:27" ht="15.75" x14ac:dyDescent="0.25">
      <c r="A48" s="108" t="s">
        <v>31</v>
      </c>
      <c r="B48" s="108"/>
      <c r="C48" s="108"/>
      <c r="D48" s="109">
        <f t="shared" ref="D48:AA48" si="25">D45/D44</f>
        <v>0.22222222222222224</v>
      </c>
      <c r="E48" s="109">
        <f t="shared" si="25"/>
        <v>0.27777777777777779</v>
      </c>
      <c r="F48" s="109">
        <f t="shared" si="25"/>
        <v>0.5</v>
      </c>
      <c r="G48" s="109">
        <f t="shared" si="25"/>
        <v>0.5</v>
      </c>
      <c r="H48" s="109">
        <f t="shared" si="25"/>
        <v>0.4705882352941177</v>
      </c>
      <c r="I48" s="109">
        <f t="shared" si="25"/>
        <v>0.5</v>
      </c>
      <c r="J48" s="109">
        <f t="shared" si="25"/>
        <v>0.57142857142857151</v>
      </c>
      <c r="K48" s="109">
        <f t="shared" si="25"/>
        <v>0.57142857142857151</v>
      </c>
      <c r="L48" s="109">
        <f t="shared" si="25"/>
        <v>0.4285714285714286</v>
      </c>
      <c r="M48" s="109">
        <f t="shared" si="25"/>
        <v>0.4285714285714286</v>
      </c>
      <c r="N48" s="109">
        <f t="shared" si="25"/>
        <v>1</v>
      </c>
      <c r="O48" s="109">
        <f t="shared" si="25"/>
        <v>0.74999999999999989</v>
      </c>
      <c r="P48" s="109">
        <f t="shared" si="25"/>
        <v>0.66666666666666663</v>
      </c>
      <c r="Q48" s="109">
        <f t="shared" si="25"/>
        <v>0.625</v>
      </c>
      <c r="R48" s="109">
        <f t="shared" si="25"/>
        <v>0.55555555555555558</v>
      </c>
      <c r="S48" s="109">
        <f t="shared" si="25"/>
        <v>0.55555555555555558</v>
      </c>
      <c r="T48" s="109">
        <f t="shared" si="25"/>
        <v>0.27777777777777779</v>
      </c>
      <c r="U48" s="109">
        <f t="shared" si="25"/>
        <v>0.33333333333333331</v>
      </c>
      <c r="V48" s="109">
        <f t="shared" si="25"/>
        <v>0.26666666666666666</v>
      </c>
      <c r="W48" s="109">
        <f t="shared" si="25"/>
        <v>0.2142857142857143</v>
      </c>
      <c r="X48" s="109">
        <f t="shared" si="25"/>
        <v>0.35714285714285715</v>
      </c>
      <c r="Y48" s="109">
        <f t="shared" si="25"/>
        <v>0.33333333333333331</v>
      </c>
      <c r="Z48" s="109">
        <f t="shared" si="25"/>
        <v>0.4285714285714286</v>
      </c>
      <c r="AA48" s="109">
        <f t="shared" si="25"/>
        <v>0.4285714285714286</v>
      </c>
    </row>
    <row r="49" spans="1:27" ht="15.75" x14ac:dyDescent="0.25">
      <c r="A49" s="108" t="s">
        <v>29</v>
      </c>
      <c r="B49" s="108"/>
      <c r="C49" s="108"/>
      <c r="D49" s="108">
        <f t="shared" ref="D49:AA49" si="26">D47*D48</f>
        <v>0</v>
      </c>
      <c r="E49" s="108">
        <f t="shared" si="26"/>
        <v>0</v>
      </c>
      <c r="F49" s="108">
        <f t="shared" si="26"/>
        <v>0</v>
      </c>
      <c r="G49" s="108">
        <f t="shared" si="26"/>
        <v>0</v>
      </c>
      <c r="H49" s="108">
        <f t="shared" si="26"/>
        <v>0</v>
      </c>
      <c r="I49" s="108">
        <f t="shared" si="26"/>
        <v>0</v>
      </c>
      <c r="J49" s="108">
        <f t="shared" si="26"/>
        <v>0</v>
      </c>
      <c r="K49" s="108">
        <f t="shared" si="26"/>
        <v>0</v>
      </c>
      <c r="L49" s="108">
        <f t="shared" si="26"/>
        <v>0</v>
      </c>
      <c r="M49" s="108">
        <f t="shared" si="26"/>
        <v>0</v>
      </c>
      <c r="N49" s="108">
        <f t="shared" si="26"/>
        <v>0</v>
      </c>
      <c r="O49" s="108">
        <f t="shared" si="26"/>
        <v>0</v>
      </c>
      <c r="P49" s="108">
        <f t="shared" si="26"/>
        <v>0</v>
      </c>
      <c r="Q49" s="108">
        <f t="shared" si="26"/>
        <v>0</v>
      </c>
      <c r="R49" s="108">
        <f t="shared" si="26"/>
        <v>0</v>
      </c>
      <c r="S49" s="108">
        <f t="shared" si="26"/>
        <v>0</v>
      </c>
      <c r="T49" s="108">
        <f t="shared" si="26"/>
        <v>0</v>
      </c>
      <c r="U49" s="108">
        <f t="shared" si="26"/>
        <v>0</v>
      </c>
      <c r="V49" s="108">
        <f t="shared" si="26"/>
        <v>0</v>
      </c>
      <c r="W49" s="108">
        <f t="shared" si="26"/>
        <v>0</v>
      </c>
      <c r="X49" s="108">
        <f t="shared" si="26"/>
        <v>0</v>
      </c>
      <c r="Y49" s="108">
        <f t="shared" si="26"/>
        <v>0</v>
      </c>
      <c r="Z49" s="108">
        <f t="shared" si="26"/>
        <v>0</v>
      </c>
      <c r="AA49" s="108">
        <f t="shared" si="26"/>
        <v>0</v>
      </c>
    </row>
    <row r="50" spans="1:27" ht="15.75" x14ac:dyDescent="0.25">
      <c r="A50" s="108" t="s">
        <v>30</v>
      </c>
      <c r="B50" s="108"/>
      <c r="C50" s="108"/>
      <c r="D50" s="108">
        <f t="shared" ref="D50:AA50" si="27">SQRT(D47^2+D49^2)</f>
        <v>0</v>
      </c>
      <c r="E50" s="108">
        <f t="shared" si="27"/>
        <v>0</v>
      </c>
      <c r="F50" s="108">
        <f t="shared" si="27"/>
        <v>0</v>
      </c>
      <c r="G50" s="108">
        <f t="shared" si="27"/>
        <v>0</v>
      </c>
      <c r="H50" s="108">
        <f t="shared" si="27"/>
        <v>0</v>
      </c>
      <c r="I50" s="108">
        <f t="shared" si="27"/>
        <v>0</v>
      </c>
      <c r="J50" s="108">
        <f t="shared" si="27"/>
        <v>0</v>
      </c>
      <c r="K50" s="108">
        <f t="shared" si="27"/>
        <v>0</v>
      </c>
      <c r="L50" s="108">
        <f t="shared" si="27"/>
        <v>0</v>
      </c>
      <c r="M50" s="108">
        <f t="shared" si="27"/>
        <v>0</v>
      </c>
      <c r="N50" s="108">
        <f t="shared" si="27"/>
        <v>0</v>
      </c>
      <c r="O50" s="108">
        <f t="shared" si="27"/>
        <v>0</v>
      </c>
      <c r="P50" s="108">
        <f t="shared" si="27"/>
        <v>0</v>
      </c>
      <c r="Q50" s="108">
        <f t="shared" si="27"/>
        <v>0</v>
      </c>
      <c r="R50" s="108">
        <f t="shared" si="27"/>
        <v>0</v>
      </c>
      <c r="S50" s="108">
        <f t="shared" si="27"/>
        <v>0</v>
      </c>
      <c r="T50" s="108">
        <f t="shared" si="27"/>
        <v>0</v>
      </c>
      <c r="U50" s="108">
        <f t="shared" si="27"/>
        <v>0</v>
      </c>
      <c r="V50" s="108">
        <f t="shared" si="27"/>
        <v>0</v>
      </c>
      <c r="W50" s="108">
        <f t="shared" si="27"/>
        <v>0</v>
      </c>
      <c r="X50" s="108">
        <f t="shared" si="27"/>
        <v>0</v>
      </c>
      <c r="Y50" s="108">
        <f t="shared" si="27"/>
        <v>0</v>
      </c>
      <c r="Z50" s="108">
        <f t="shared" si="27"/>
        <v>0</v>
      </c>
      <c r="AA50" s="108">
        <f t="shared" si="27"/>
        <v>0</v>
      </c>
    </row>
    <row r="51" spans="1:27" ht="15.75" x14ac:dyDescent="0.25">
      <c r="A51" s="109" t="s">
        <v>24</v>
      </c>
      <c r="B51" s="109" t="s">
        <v>15</v>
      </c>
      <c r="C51" s="109" t="s">
        <v>16</v>
      </c>
      <c r="D51" s="109">
        <v>0.25</v>
      </c>
      <c r="E51" s="109">
        <v>0.25</v>
      </c>
      <c r="F51" s="109">
        <v>0.35</v>
      </c>
      <c r="G51" s="109">
        <v>0.4</v>
      </c>
      <c r="H51" s="109">
        <v>0.35</v>
      </c>
      <c r="I51" s="109">
        <v>0.35</v>
      </c>
      <c r="J51" s="109">
        <v>0.3</v>
      </c>
      <c r="K51" s="109">
        <v>0.25</v>
      </c>
      <c r="L51" s="109">
        <v>0.8</v>
      </c>
      <c r="M51" s="109">
        <v>0.8</v>
      </c>
      <c r="N51" s="109">
        <v>1</v>
      </c>
      <c r="O51" s="109">
        <v>0.9</v>
      </c>
      <c r="P51" s="109">
        <v>0.85</v>
      </c>
      <c r="Q51" s="109">
        <v>1</v>
      </c>
      <c r="R51" s="109">
        <v>0.75</v>
      </c>
      <c r="S51" s="109">
        <v>0.8</v>
      </c>
      <c r="T51" s="109">
        <v>0.85</v>
      </c>
      <c r="U51" s="109">
        <v>0.8</v>
      </c>
      <c r="V51" s="109">
        <v>0.9</v>
      </c>
      <c r="W51" s="109">
        <v>0.9</v>
      </c>
      <c r="X51" s="109">
        <v>0.7</v>
      </c>
      <c r="Y51" s="109">
        <v>0.65</v>
      </c>
      <c r="Z51" s="109">
        <v>0.7</v>
      </c>
      <c r="AA51" s="109">
        <v>0.65</v>
      </c>
    </row>
    <row r="52" spans="1:27" ht="15.75" x14ac:dyDescent="0.25">
      <c r="A52" s="109" t="s">
        <v>24</v>
      </c>
      <c r="B52" s="109" t="s">
        <v>15</v>
      </c>
      <c r="C52" s="109" t="s">
        <v>17</v>
      </c>
      <c r="D52" s="109">
        <v>0.15</v>
      </c>
      <c r="E52" s="109">
        <v>0.15</v>
      </c>
      <c r="F52" s="109">
        <v>0.2</v>
      </c>
      <c r="G52" s="109">
        <v>0.15</v>
      </c>
      <c r="H52" s="109">
        <v>0.15</v>
      </c>
      <c r="I52" s="109">
        <v>0.15</v>
      </c>
      <c r="J52" s="109">
        <v>0.15</v>
      </c>
      <c r="K52" s="109">
        <v>0.15</v>
      </c>
      <c r="L52" s="109">
        <v>0.15</v>
      </c>
      <c r="M52" s="109">
        <v>0.25</v>
      </c>
      <c r="N52" s="109">
        <v>0.5</v>
      </c>
      <c r="O52" s="109">
        <v>0.4</v>
      </c>
      <c r="P52" s="109">
        <v>0.35</v>
      </c>
      <c r="Q52" s="109">
        <v>0.35</v>
      </c>
      <c r="R52" s="109">
        <v>0.1</v>
      </c>
      <c r="S52" s="109">
        <v>0.2</v>
      </c>
      <c r="T52" s="109">
        <v>0.25</v>
      </c>
      <c r="U52" s="109">
        <v>0.25</v>
      </c>
      <c r="V52" s="109">
        <v>0.25</v>
      </c>
      <c r="W52" s="109">
        <v>0.25</v>
      </c>
      <c r="X52" s="109">
        <v>0.4</v>
      </c>
      <c r="Y52" s="109">
        <v>0.4</v>
      </c>
      <c r="Z52" s="109">
        <v>0.35</v>
      </c>
      <c r="AA52" s="109">
        <v>0.3</v>
      </c>
    </row>
    <row r="53" spans="1:27" ht="15.75" x14ac:dyDescent="0.25">
      <c r="A53" s="108" t="s">
        <v>60</v>
      </c>
      <c r="B53" s="108">
        <v>0</v>
      </c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</row>
    <row r="54" spans="1:27" ht="15.75" x14ac:dyDescent="0.25">
      <c r="A54" s="108" t="s">
        <v>28</v>
      </c>
      <c r="B54" s="108"/>
      <c r="C54" s="108"/>
      <c r="D54" s="110">
        <f>D51*$B53</f>
        <v>0</v>
      </c>
      <c r="E54" s="110">
        <f t="shared" ref="E54:AA54" si="28">E51*$B53</f>
        <v>0</v>
      </c>
      <c r="F54" s="110">
        <f t="shared" si="28"/>
        <v>0</v>
      </c>
      <c r="G54" s="110">
        <f t="shared" si="28"/>
        <v>0</v>
      </c>
      <c r="H54" s="110">
        <f t="shared" si="28"/>
        <v>0</v>
      </c>
      <c r="I54" s="110">
        <f t="shared" si="28"/>
        <v>0</v>
      </c>
      <c r="J54" s="110">
        <f t="shared" si="28"/>
        <v>0</v>
      </c>
      <c r="K54" s="110">
        <f t="shared" si="28"/>
        <v>0</v>
      </c>
      <c r="L54" s="110">
        <f t="shared" si="28"/>
        <v>0</v>
      </c>
      <c r="M54" s="110">
        <f t="shared" si="28"/>
        <v>0</v>
      </c>
      <c r="N54" s="110">
        <f t="shared" si="28"/>
        <v>0</v>
      </c>
      <c r="O54" s="110">
        <f t="shared" si="28"/>
        <v>0</v>
      </c>
      <c r="P54" s="110">
        <f t="shared" si="28"/>
        <v>0</v>
      </c>
      <c r="Q54" s="110">
        <f t="shared" si="28"/>
        <v>0</v>
      </c>
      <c r="R54" s="110">
        <f t="shared" si="28"/>
        <v>0</v>
      </c>
      <c r="S54" s="110">
        <f t="shared" si="28"/>
        <v>0</v>
      </c>
      <c r="T54" s="110">
        <f t="shared" si="28"/>
        <v>0</v>
      </c>
      <c r="U54" s="110">
        <f t="shared" si="28"/>
        <v>0</v>
      </c>
      <c r="V54" s="110">
        <f t="shared" si="28"/>
        <v>0</v>
      </c>
      <c r="W54" s="110">
        <f t="shared" si="28"/>
        <v>0</v>
      </c>
      <c r="X54" s="110">
        <f t="shared" si="28"/>
        <v>0</v>
      </c>
      <c r="Y54" s="110">
        <f t="shared" si="28"/>
        <v>0</v>
      </c>
      <c r="Z54" s="110">
        <f t="shared" si="28"/>
        <v>0</v>
      </c>
      <c r="AA54" s="110">
        <f t="shared" si="28"/>
        <v>0</v>
      </c>
    </row>
    <row r="55" spans="1:27" ht="15.75" x14ac:dyDescent="0.25">
      <c r="A55" s="108" t="s">
        <v>31</v>
      </c>
      <c r="B55" s="108"/>
      <c r="C55" s="108"/>
      <c r="D55" s="109">
        <f t="shared" ref="D55:AA55" si="29">D52/D51</f>
        <v>0.6</v>
      </c>
      <c r="E55" s="109">
        <f t="shared" si="29"/>
        <v>0.6</v>
      </c>
      <c r="F55" s="109">
        <f t="shared" si="29"/>
        <v>0.57142857142857151</v>
      </c>
      <c r="G55" s="109">
        <f t="shared" si="29"/>
        <v>0.37499999999999994</v>
      </c>
      <c r="H55" s="109">
        <f t="shared" si="29"/>
        <v>0.4285714285714286</v>
      </c>
      <c r="I55" s="109">
        <f t="shared" si="29"/>
        <v>0.4285714285714286</v>
      </c>
      <c r="J55" s="109">
        <f t="shared" si="29"/>
        <v>0.5</v>
      </c>
      <c r="K55" s="109">
        <f t="shared" si="29"/>
        <v>0.6</v>
      </c>
      <c r="L55" s="109">
        <f t="shared" si="29"/>
        <v>0.18749999999999997</v>
      </c>
      <c r="M55" s="109">
        <f t="shared" si="29"/>
        <v>0.3125</v>
      </c>
      <c r="N55" s="109">
        <f t="shared" si="29"/>
        <v>0.5</v>
      </c>
      <c r="O55" s="109">
        <f t="shared" si="29"/>
        <v>0.44444444444444448</v>
      </c>
      <c r="P55" s="109">
        <f t="shared" si="29"/>
        <v>0.41176470588235292</v>
      </c>
      <c r="Q55" s="109">
        <f t="shared" si="29"/>
        <v>0.35</v>
      </c>
      <c r="R55" s="109">
        <f t="shared" si="29"/>
        <v>0.13333333333333333</v>
      </c>
      <c r="S55" s="109">
        <f t="shared" si="29"/>
        <v>0.25</v>
      </c>
      <c r="T55" s="109">
        <f t="shared" si="29"/>
        <v>0.29411764705882354</v>
      </c>
      <c r="U55" s="109">
        <f t="shared" si="29"/>
        <v>0.3125</v>
      </c>
      <c r="V55" s="109">
        <f t="shared" si="29"/>
        <v>0.27777777777777779</v>
      </c>
      <c r="W55" s="109">
        <f t="shared" si="29"/>
        <v>0.27777777777777779</v>
      </c>
      <c r="X55" s="109">
        <f t="shared" si="29"/>
        <v>0.57142857142857151</v>
      </c>
      <c r="Y55" s="109">
        <f t="shared" si="29"/>
        <v>0.61538461538461542</v>
      </c>
      <c r="Z55" s="109">
        <f t="shared" si="29"/>
        <v>0.5</v>
      </c>
      <c r="AA55" s="109">
        <f t="shared" si="29"/>
        <v>0.46153846153846151</v>
      </c>
    </row>
    <row r="56" spans="1:27" ht="15.75" x14ac:dyDescent="0.25">
      <c r="A56" s="108" t="s">
        <v>29</v>
      </c>
      <c r="B56" s="108"/>
      <c r="C56" s="108"/>
      <c r="D56" s="108">
        <f t="shared" ref="D56:AA56" si="30">D54*D55</f>
        <v>0</v>
      </c>
      <c r="E56" s="108">
        <f t="shared" si="30"/>
        <v>0</v>
      </c>
      <c r="F56" s="108">
        <f t="shared" si="30"/>
        <v>0</v>
      </c>
      <c r="G56" s="108">
        <f t="shared" si="30"/>
        <v>0</v>
      </c>
      <c r="H56" s="108">
        <f t="shared" si="30"/>
        <v>0</v>
      </c>
      <c r="I56" s="108">
        <f t="shared" si="30"/>
        <v>0</v>
      </c>
      <c r="J56" s="108">
        <f t="shared" si="30"/>
        <v>0</v>
      </c>
      <c r="K56" s="108">
        <f t="shared" si="30"/>
        <v>0</v>
      </c>
      <c r="L56" s="108">
        <f t="shared" si="30"/>
        <v>0</v>
      </c>
      <c r="M56" s="108">
        <f t="shared" si="30"/>
        <v>0</v>
      </c>
      <c r="N56" s="108">
        <f t="shared" si="30"/>
        <v>0</v>
      </c>
      <c r="O56" s="108">
        <f t="shared" si="30"/>
        <v>0</v>
      </c>
      <c r="P56" s="108">
        <f t="shared" si="30"/>
        <v>0</v>
      </c>
      <c r="Q56" s="108">
        <f t="shared" si="30"/>
        <v>0</v>
      </c>
      <c r="R56" s="108">
        <f t="shared" si="30"/>
        <v>0</v>
      </c>
      <c r="S56" s="108">
        <f t="shared" si="30"/>
        <v>0</v>
      </c>
      <c r="T56" s="108">
        <f t="shared" si="30"/>
        <v>0</v>
      </c>
      <c r="U56" s="108">
        <f t="shared" si="30"/>
        <v>0</v>
      </c>
      <c r="V56" s="108">
        <f t="shared" si="30"/>
        <v>0</v>
      </c>
      <c r="W56" s="108">
        <f t="shared" si="30"/>
        <v>0</v>
      </c>
      <c r="X56" s="108">
        <f t="shared" si="30"/>
        <v>0</v>
      </c>
      <c r="Y56" s="108">
        <f t="shared" si="30"/>
        <v>0</v>
      </c>
      <c r="Z56" s="108">
        <f t="shared" si="30"/>
        <v>0</v>
      </c>
      <c r="AA56" s="108">
        <f t="shared" si="30"/>
        <v>0</v>
      </c>
    </row>
    <row r="57" spans="1:27" ht="15.75" x14ac:dyDescent="0.25">
      <c r="A57" s="108" t="s">
        <v>30</v>
      </c>
      <c r="B57" s="108"/>
      <c r="C57" s="108"/>
      <c r="D57" s="108">
        <f t="shared" ref="D57:AA57" si="31">SQRT(D54^2+D56^2)</f>
        <v>0</v>
      </c>
      <c r="E57" s="108">
        <f t="shared" si="31"/>
        <v>0</v>
      </c>
      <c r="F57" s="108">
        <f t="shared" si="31"/>
        <v>0</v>
      </c>
      <c r="G57" s="108">
        <f t="shared" si="31"/>
        <v>0</v>
      </c>
      <c r="H57" s="108">
        <f t="shared" si="31"/>
        <v>0</v>
      </c>
      <c r="I57" s="108">
        <f t="shared" si="31"/>
        <v>0</v>
      </c>
      <c r="J57" s="108">
        <f t="shared" si="31"/>
        <v>0</v>
      </c>
      <c r="K57" s="108">
        <f t="shared" si="31"/>
        <v>0</v>
      </c>
      <c r="L57" s="108">
        <f t="shared" si="31"/>
        <v>0</v>
      </c>
      <c r="M57" s="108">
        <f t="shared" si="31"/>
        <v>0</v>
      </c>
      <c r="N57" s="108">
        <f t="shared" si="31"/>
        <v>0</v>
      </c>
      <c r="O57" s="108">
        <f t="shared" si="31"/>
        <v>0</v>
      </c>
      <c r="P57" s="108">
        <f t="shared" si="31"/>
        <v>0</v>
      </c>
      <c r="Q57" s="108">
        <f t="shared" si="31"/>
        <v>0</v>
      </c>
      <c r="R57" s="108">
        <f t="shared" si="31"/>
        <v>0</v>
      </c>
      <c r="S57" s="108">
        <f t="shared" si="31"/>
        <v>0</v>
      </c>
      <c r="T57" s="108">
        <f t="shared" si="31"/>
        <v>0</v>
      </c>
      <c r="U57" s="108">
        <f t="shared" si="31"/>
        <v>0</v>
      </c>
      <c r="V57" s="108">
        <f t="shared" si="31"/>
        <v>0</v>
      </c>
      <c r="W57" s="108">
        <f t="shared" si="31"/>
        <v>0</v>
      </c>
      <c r="X57" s="108">
        <f t="shared" si="31"/>
        <v>0</v>
      </c>
      <c r="Y57" s="108">
        <f t="shared" si="31"/>
        <v>0</v>
      </c>
      <c r="Z57" s="108">
        <f t="shared" si="31"/>
        <v>0</v>
      </c>
      <c r="AA57" s="108">
        <f t="shared" si="31"/>
        <v>0</v>
      </c>
    </row>
    <row r="58" spans="1:27" ht="15.75" x14ac:dyDescent="0.25">
      <c r="A58" s="109" t="s">
        <v>25</v>
      </c>
      <c r="B58" s="109" t="s">
        <v>15</v>
      </c>
      <c r="C58" s="109" t="s">
        <v>16</v>
      </c>
      <c r="D58" s="109">
        <v>0.5</v>
      </c>
      <c r="E58" s="109">
        <v>0.4</v>
      </c>
      <c r="F58" s="109">
        <v>0.2</v>
      </c>
      <c r="G58" s="109">
        <v>0.2</v>
      </c>
      <c r="H58" s="109">
        <v>0.6</v>
      </c>
      <c r="I58" s="109">
        <v>0.7</v>
      </c>
      <c r="J58" s="109">
        <v>0.65</v>
      </c>
      <c r="K58" s="109">
        <v>0.9</v>
      </c>
      <c r="L58" s="109">
        <v>0.8</v>
      </c>
      <c r="M58" s="109">
        <v>0.8</v>
      </c>
      <c r="N58" s="109">
        <v>0.7</v>
      </c>
      <c r="O58" s="109">
        <v>0.7</v>
      </c>
      <c r="P58" s="109">
        <v>0.65</v>
      </c>
      <c r="Q58" s="109">
        <v>0.75</v>
      </c>
      <c r="R58" s="109">
        <v>0.9</v>
      </c>
      <c r="S58" s="109">
        <v>0.9</v>
      </c>
      <c r="T58" s="109">
        <v>0.9</v>
      </c>
      <c r="U58" s="109">
        <v>0.9</v>
      </c>
      <c r="V58" s="109">
        <v>0.8</v>
      </c>
      <c r="W58" s="109">
        <v>0.8</v>
      </c>
      <c r="X58" s="109">
        <v>0.5</v>
      </c>
      <c r="Y58" s="109">
        <v>0.65</v>
      </c>
      <c r="Z58" s="109">
        <v>0.7</v>
      </c>
      <c r="AA58" s="109">
        <v>0.7</v>
      </c>
    </row>
    <row r="59" spans="1:27" ht="15.75" x14ac:dyDescent="0.25">
      <c r="A59" s="109" t="s">
        <v>25</v>
      </c>
      <c r="B59" s="109" t="s">
        <v>15</v>
      </c>
      <c r="C59" s="109" t="s">
        <v>17</v>
      </c>
      <c r="D59" s="109">
        <v>0.15</v>
      </c>
      <c r="E59" s="109">
        <v>0.15</v>
      </c>
      <c r="F59" s="109">
        <v>0.15</v>
      </c>
      <c r="G59" s="109">
        <v>0.15</v>
      </c>
      <c r="H59" s="109">
        <v>0.25</v>
      </c>
      <c r="I59" s="109">
        <v>0.25</v>
      </c>
      <c r="J59" s="109">
        <v>0.4</v>
      </c>
      <c r="K59" s="109">
        <v>0.35</v>
      </c>
      <c r="L59" s="109">
        <v>0.1</v>
      </c>
      <c r="M59" s="109">
        <v>0.1</v>
      </c>
      <c r="N59" s="109">
        <v>0.25</v>
      </c>
      <c r="O59" s="109">
        <v>0.25</v>
      </c>
      <c r="P59" s="109">
        <v>0.2</v>
      </c>
      <c r="Q59" s="109">
        <v>0.2</v>
      </c>
      <c r="R59" s="109">
        <v>0.45</v>
      </c>
      <c r="S59" s="109">
        <v>0.4</v>
      </c>
      <c r="T59" s="109">
        <v>0.3</v>
      </c>
      <c r="U59" s="109">
        <v>0.3</v>
      </c>
      <c r="V59" s="109">
        <v>0.1</v>
      </c>
      <c r="W59" s="109">
        <v>0.1</v>
      </c>
      <c r="X59" s="109">
        <v>0.15</v>
      </c>
      <c r="Y59" s="109">
        <v>0.15</v>
      </c>
      <c r="Z59" s="109">
        <v>0.3</v>
      </c>
      <c r="AA59" s="109">
        <v>0.35</v>
      </c>
    </row>
    <row r="60" spans="1:27" ht="15.75" x14ac:dyDescent="0.25">
      <c r="A60" s="108" t="s">
        <v>59</v>
      </c>
      <c r="B60" s="108">
        <f>U97</f>
        <v>0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</row>
    <row r="61" spans="1:27" ht="15.75" x14ac:dyDescent="0.25">
      <c r="A61" s="108" t="s">
        <v>28</v>
      </c>
      <c r="B61" s="108"/>
      <c r="C61" s="108"/>
      <c r="D61" s="110">
        <f>D58*$B60</f>
        <v>0</v>
      </c>
      <c r="E61" s="110">
        <f t="shared" ref="E61:AA61" si="32">E58*$B60</f>
        <v>0</v>
      </c>
      <c r="F61" s="110">
        <f t="shared" si="32"/>
        <v>0</v>
      </c>
      <c r="G61" s="110">
        <f t="shared" si="32"/>
        <v>0</v>
      </c>
      <c r="H61" s="110">
        <f t="shared" si="32"/>
        <v>0</v>
      </c>
      <c r="I61" s="110">
        <f t="shared" si="32"/>
        <v>0</v>
      </c>
      <c r="J61" s="110">
        <f t="shared" si="32"/>
        <v>0</v>
      </c>
      <c r="K61" s="110">
        <f t="shared" si="32"/>
        <v>0</v>
      </c>
      <c r="L61" s="110">
        <f t="shared" si="32"/>
        <v>0</v>
      </c>
      <c r="M61" s="110">
        <f t="shared" si="32"/>
        <v>0</v>
      </c>
      <c r="N61" s="110">
        <f t="shared" si="32"/>
        <v>0</v>
      </c>
      <c r="O61" s="110">
        <f t="shared" si="32"/>
        <v>0</v>
      </c>
      <c r="P61" s="110">
        <f t="shared" si="32"/>
        <v>0</v>
      </c>
      <c r="Q61" s="110">
        <f t="shared" si="32"/>
        <v>0</v>
      </c>
      <c r="R61" s="110">
        <f t="shared" si="32"/>
        <v>0</v>
      </c>
      <c r="S61" s="110">
        <f t="shared" si="32"/>
        <v>0</v>
      </c>
      <c r="T61" s="110">
        <f t="shared" si="32"/>
        <v>0</v>
      </c>
      <c r="U61" s="110">
        <f t="shared" si="32"/>
        <v>0</v>
      </c>
      <c r="V61" s="110">
        <f t="shared" si="32"/>
        <v>0</v>
      </c>
      <c r="W61" s="110">
        <f t="shared" si="32"/>
        <v>0</v>
      </c>
      <c r="X61" s="110">
        <f t="shared" si="32"/>
        <v>0</v>
      </c>
      <c r="Y61" s="110">
        <f t="shared" si="32"/>
        <v>0</v>
      </c>
      <c r="Z61" s="110">
        <f t="shared" si="32"/>
        <v>0</v>
      </c>
      <c r="AA61" s="110">
        <f t="shared" si="32"/>
        <v>0</v>
      </c>
    </row>
    <row r="62" spans="1:27" ht="15.75" x14ac:dyDescent="0.25">
      <c r="A62" s="108" t="s">
        <v>31</v>
      </c>
      <c r="B62" s="108"/>
      <c r="C62" s="108"/>
      <c r="D62" s="109">
        <f t="shared" ref="D62:AA62" si="33">D59/D58</f>
        <v>0.3</v>
      </c>
      <c r="E62" s="109">
        <f t="shared" si="33"/>
        <v>0.37499999999999994</v>
      </c>
      <c r="F62" s="109">
        <f t="shared" si="33"/>
        <v>0.74999999999999989</v>
      </c>
      <c r="G62" s="109">
        <f t="shared" si="33"/>
        <v>0.74999999999999989</v>
      </c>
      <c r="H62" s="109">
        <f t="shared" si="33"/>
        <v>0.41666666666666669</v>
      </c>
      <c r="I62" s="109">
        <f t="shared" si="33"/>
        <v>0.35714285714285715</v>
      </c>
      <c r="J62" s="109">
        <f t="shared" si="33"/>
        <v>0.61538461538461542</v>
      </c>
      <c r="K62" s="109">
        <f t="shared" si="33"/>
        <v>0.38888888888888884</v>
      </c>
      <c r="L62" s="109">
        <f t="shared" si="33"/>
        <v>0.125</v>
      </c>
      <c r="M62" s="109">
        <f t="shared" si="33"/>
        <v>0.125</v>
      </c>
      <c r="N62" s="109">
        <f t="shared" si="33"/>
        <v>0.35714285714285715</v>
      </c>
      <c r="O62" s="109">
        <f t="shared" si="33"/>
        <v>0.35714285714285715</v>
      </c>
      <c r="P62" s="109">
        <f t="shared" si="33"/>
        <v>0.30769230769230771</v>
      </c>
      <c r="Q62" s="109">
        <f t="shared" si="33"/>
        <v>0.26666666666666666</v>
      </c>
      <c r="R62" s="109">
        <f t="shared" si="33"/>
        <v>0.5</v>
      </c>
      <c r="S62" s="109">
        <f t="shared" si="33"/>
        <v>0.44444444444444448</v>
      </c>
      <c r="T62" s="109">
        <f t="shared" si="33"/>
        <v>0.33333333333333331</v>
      </c>
      <c r="U62" s="109">
        <f t="shared" si="33"/>
        <v>0.33333333333333331</v>
      </c>
      <c r="V62" s="109">
        <f t="shared" si="33"/>
        <v>0.125</v>
      </c>
      <c r="W62" s="109">
        <f t="shared" si="33"/>
        <v>0.125</v>
      </c>
      <c r="X62" s="109">
        <f t="shared" si="33"/>
        <v>0.3</v>
      </c>
      <c r="Y62" s="109">
        <f t="shared" si="33"/>
        <v>0.23076923076923075</v>
      </c>
      <c r="Z62" s="109">
        <f t="shared" si="33"/>
        <v>0.4285714285714286</v>
      </c>
      <c r="AA62" s="109">
        <f t="shared" si="33"/>
        <v>0.5</v>
      </c>
    </row>
    <row r="63" spans="1:27" ht="15.75" x14ac:dyDescent="0.25">
      <c r="A63" s="108" t="s">
        <v>29</v>
      </c>
      <c r="B63" s="108"/>
      <c r="C63" s="108"/>
      <c r="D63" s="108">
        <f t="shared" ref="D63:AA63" si="34">D61*D62</f>
        <v>0</v>
      </c>
      <c r="E63" s="108">
        <f t="shared" si="34"/>
        <v>0</v>
      </c>
      <c r="F63" s="108">
        <f t="shared" si="34"/>
        <v>0</v>
      </c>
      <c r="G63" s="108">
        <f t="shared" si="34"/>
        <v>0</v>
      </c>
      <c r="H63" s="108">
        <f t="shared" si="34"/>
        <v>0</v>
      </c>
      <c r="I63" s="108">
        <f t="shared" si="34"/>
        <v>0</v>
      </c>
      <c r="J63" s="108">
        <f t="shared" si="34"/>
        <v>0</v>
      </c>
      <c r="K63" s="108">
        <f t="shared" si="34"/>
        <v>0</v>
      </c>
      <c r="L63" s="108">
        <f t="shared" si="34"/>
        <v>0</v>
      </c>
      <c r="M63" s="108">
        <f t="shared" si="34"/>
        <v>0</v>
      </c>
      <c r="N63" s="108">
        <f t="shared" si="34"/>
        <v>0</v>
      </c>
      <c r="O63" s="108">
        <f t="shared" si="34"/>
        <v>0</v>
      </c>
      <c r="P63" s="108">
        <f t="shared" si="34"/>
        <v>0</v>
      </c>
      <c r="Q63" s="108">
        <f t="shared" si="34"/>
        <v>0</v>
      </c>
      <c r="R63" s="108">
        <f t="shared" si="34"/>
        <v>0</v>
      </c>
      <c r="S63" s="108">
        <f t="shared" si="34"/>
        <v>0</v>
      </c>
      <c r="T63" s="108">
        <f t="shared" si="34"/>
        <v>0</v>
      </c>
      <c r="U63" s="108">
        <f t="shared" si="34"/>
        <v>0</v>
      </c>
      <c r="V63" s="108">
        <f t="shared" si="34"/>
        <v>0</v>
      </c>
      <c r="W63" s="108">
        <f t="shared" si="34"/>
        <v>0</v>
      </c>
      <c r="X63" s="108">
        <f t="shared" si="34"/>
        <v>0</v>
      </c>
      <c r="Y63" s="108">
        <f t="shared" si="34"/>
        <v>0</v>
      </c>
      <c r="Z63" s="108">
        <f t="shared" si="34"/>
        <v>0</v>
      </c>
      <c r="AA63" s="108">
        <f t="shared" si="34"/>
        <v>0</v>
      </c>
    </row>
    <row r="64" spans="1:27" ht="15.75" x14ac:dyDescent="0.25">
      <c r="A64" s="108" t="s">
        <v>30</v>
      </c>
      <c r="B64" s="108"/>
      <c r="C64" s="108"/>
      <c r="D64" s="108">
        <f t="shared" ref="D64:AA64" si="35">SQRT(D61^2+D63^2)</f>
        <v>0</v>
      </c>
      <c r="E64" s="108">
        <f t="shared" si="35"/>
        <v>0</v>
      </c>
      <c r="F64" s="108">
        <f t="shared" si="35"/>
        <v>0</v>
      </c>
      <c r="G64" s="108">
        <f t="shared" si="35"/>
        <v>0</v>
      </c>
      <c r="H64" s="108">
        <f t="shared" si="35"/>
        <v>0</v>
      </c>
      <c r="I64" s="108">
        <f t="shared" si="35"/>
        <v>0</v>
      </c>
      <c r="J64" s="108">
        <f t="shared" si="35"/>
        <v>0</v>
      </c>
      <c r="K64" s="108">
        <f t="shared" si="35"/>
        <v>0</v>
      </c>
      <c r="L64" s="108">
        <f t="shared" si="35"/>
        <v>0</v>
      </c>
      <c r="M64" s="108">
        <f t="shared" si="35"/>
        <v>0</v>
      </c>
      <c r="N64" s="108">
        <f t="shared" si="35"/>
        <v>0</v>
      </c>
      <c r="O64" s="108">
        <f t="shared" si="35"/>
        <v>0</v>
      </c>
      <c r="P64" s="108">
        <f t="shared" si="35"/>
        <v>0</v>
      </c>
      <c r="Q64" s="108">
        <f t="shared" si="35"/>
        <v>0</v>
      </c>
      <c r="R64" s="108">
        <f t="shared" si="35"/>
        <v>0</v>
      </c>
      <c r="S64" s="108">
        <f t="shared" si="35"/>
        <v>0</v>
      </c>
      <c r="T64" s="108">
        <f t="shared" si="35"/>
        <v>0</v>
      </c>
      <c r="U64" s="108">
        <f t="shared" si="35"/>
        <v>0</v>
      </c>
      <c r="V64" s="108">
        <f t="shared" si="35"/>
        <v>0</v>
      </c>
      <c r="W64" s="108">
        <f t="shared" si="35"/>
        <v>0</v>
      </c>
      <c r="X64" s="108">
        <f t="shared" si="35"/>
        <v>0</v>
      </c>
      <c r="Y64" s="108">
        <f t="shared" si="35"/>
        <v>0</v>
      </c>
      <c r="Z64" s="108">
        <f t="shared" si="35"/>
        <v>0</v>
      </c>
      <c r="AA64" s="108">
        <f t="shared" si="35"/>
        <v>0</v>
      </c>
    </row>
    <row r="65" spans="1:30" ht="15.75" x14ac:dyDescent="0.25">
      <c r="A65" s="109" t="s">
        <v>26</v>
      </c>
      <c r="B65" s="109" t="s">
        <v>15</v>
      </c>
      <c r="C65" s="109" t="s">
        <v>16</v>
      </c>
      <c r="D65" s="109">
        <v>0.15</v>
      </c>
      <c r="E65" s="109">
        <v>0.15</v>
      </c>
      <c r="F65" s="109">
        <v>0.3</v>
      </c>
      <c r="G65" s="109">
        <v>0.4</v>
      </c>
      <c r="H65" s="109">
        <v>0.4</v>
      </c>
      <c r="I65" s="109">
        <v>0.45</v>
      </c>
      <c r="J65" s="109">
        <v>0.9</v>
      </c>
      <c r="K65" s="109">
        <v>0.85</v>
      </c>
      <c r="L65" s="109">
        <v>0.75</v>
      </c>
      <c r="M65" s="109">
        <v>0.75</v>
      </c>
      <c r="N65" s="109">
        <v>0.7</v>
      </c>
      <c r="O65" s="109">
        <v>0.7</v>
      </c>
      <c r="P65" s="109">
        <v>0.55000000000000004</v>
      </c>
      <c r="Q65" s="109">
        <v>0.6</v>
      </c>
      <c r="R65" s="109">
        <v>0.8</v>
      </c>
      <c r="S65" s="109">
        <v>0.85</v>
      </c>
      <c r="T65" s="109">
        <v>0.95</v>
      </c>
      <c r="U65" s="109">
        <v>0.95</v>
      </c>
      <c r="V65" s="109">
        <v>0.65</v>
      </c>
      <c r="W65" s="109">
        <v>0.6</v>
      </c>
      <c r="X65" s="109">
        <v>0.45</v>
      </c>
      <c r="Y65" s="109">
        <v>0.35</v>
      </c>
      <c r="Z65" s="109">
        <v>0.15</v>
      </c>
      <c r="AA65" s="109">
        <v>0.15</v>
      </c>
    </row>
    <row r="66" spans="1:30" ht="15.75" x14ac:dyDescent="0.25">
      <c r="A66" s="109" t="s">
        <v>26</v>
      </c>
      <c r="B66" s="109" t="s">
        <v>15</v>
      </c>
      <c r="C66" s="109" t="s">
        <v>17</v>
      </c>
      <c r="D66" s="109">
        <v>0.1</v>
      </c>
      <c r="E66" s="109">
        <v>0.1</v>
      </c>
      <c r="F66" s="109">
        <v>0.1</v>
      </c>
      <c r="G66" s="109">
        <v>0.1</v>
      </c>
      <c r="H66" s="109">
        <v>0.1</v>
      </c>
      <c r="I66" s="109">
        <v>0.25</v>
      </c>
      <c r="J66" s="109">
        <v>0.6</v>
      </c>
      <c r="K66" s="109">
        <v>0.6</v>
      </c>
      <c r="L66" s="109">
        <v>0.2</v>
      </c>
      <c r="M66" s="109">
        <v>0.2</v>
      </c>
      <c r="N66" s="109">
        <v>0.45</v>
      </c>
      <c r="O66" s="109">
        <v>0.3</v>
      </c>
      <c r="P66" s="109">
        <v>0.3</v>
      </c>
      <c r="Q66" s="109">
        <v>0.3</v>
      </c>
      <c r="R66" s="109">
        <v>0.2</v>
      </c>
      <c r="S66" s="109">
        <v>0.2</v>
      </c>
      <c r="T66" s="109">
        <v>0.15</v>
      </c>
      <c r="U66" s="109">
        <v>0.15</v>
      </c>
      <c r="V66" s="109">
        <v>0.35</v>
      </c>
      <c r="W66" s="109">
        <v>0.25</v>
      </c>
      <c r="X66" s="109">
        <v>0.1</v>
      </c>
      <c r="Y66" s="109">
        <v>0.1</v>
      </c>
      <c r="Z66" s="109">
        <v>0.1</v>
      </c>
      <c r="AA66" s="109">
        <v>0.1</v>
      </c>
    </row>
    <row r="67" spans="1:30" ht="15.75" x14ac:dyDescent="0.25">
      <c r="A67" s="108" t="s">
        <v>58</v>
      </c>
      <c r="B67" s="108">
        <v>0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</row>
    <row r="68" spans="1:30" ht="15.75" x14ac:dyDescent="0.25">
      <c r="A68" s="108" t="s">
        <v>28</v>
      </c>
      <c r="B68" s="108"/>
      <c r="C68" s="108"/>
      <c r="D68" s="110">
        <f>D65*$B67</f>
        <v>0</v>
      </c>
      <c r="E68" s="110">
        <f t="shared" ref="E68:AA68" si="36">E65*$B67</f>
        <v>0</v>
      </c>
      <c r="F68" s="110">
        <f t="shared" si="36"/>
        <v>0</v>
      </c>
      <c r="G68" s="110">
        <f t="shared" si="36"/>
        <v>0</v>
      </c>
      <c r="H68" s="110">
        <f t="shared" si="36"/>
        <v>0</v>
      </c>
      <c r="I68" s="110">
        <f t="shared" si="36"/>
        <v>0</v>
      </c>
      <c r="J68" s="110">
        <f t="shared" si="36"/>
        <v>0</v>
      </c>
      <c r="K68" s="110">
        <f t="shared" si="36"/>
        <v>0</v>
      </c>
      <c r="L68" s="110">
        <f t="shared" si="36"/>
        <v>0</v>
      </c>
      <c r="M68" s="110">
        <f t="shared" si="36"/>
        <v>0</v>
      </c>
      <c r="N68" s="110">
        <f t="shared" si="36"/>
        <v>0</v>
      </c>
      <c r="O68" s="110">
        <f t="shared" si="36"/>
        <v>0</v>
      </c>
      <c r="P68" s="110">
        <f t="shared" si="36"/>
        <v>0</v>
      </c>
      <c r="Q68" s="110">
        <f t="shared" si="36"/>
        <v>0</v>
      </c>
      <c r="R68" s="110">
        <f t="shared" si="36"/>
        <v>0</v>
      </c>
      <c r="S68" s="110">
        <f t="shared" si="36"/>
        <v>0</v>
      </c>
      <c r="T68" s="110">
        <f t="shared" si="36"/>
        <v>0</v>
      </c>
      <c r="U68" s="110">
        <f t="shared" si="36"/>
        <v>0</v>
      </c>
      <c r="V68" s="110">
        <f t="shared" si="36"/>
        <v>0</v>
      </c>
      <c r="W68" s="110">
        <f t="shared" si="36"/>
        <v>0</v>
      </c>
      <c r="X68" s="110">
        <f t="shared" si="36"/>
        <v>0</v>
      </c>
      <c r="Y68" s="110">
        <f t="shared" si="36"/>
        <v>0</v>
      </c>
      <c r="Z68" s="110">
        <f t="shared" si="36"/>
        <v>0</v>
      </c>
      <c r="AA68" s="110">
        <f t="shared" si="36"/>
        <v>0</v>
      </c>
    </row>
    <row r="69" spans="1:30" ht="15.75" x14ac:dyDescent="0.25">
      <c r="A69" s="108" t="s">
        <v>31</v>
      </c>
      <c r="B69" s="108"/>
      <c r="C69" s="108"/>
      <c r="D69" s="109">
        <f t="shared" ref="D69:AA69" si="37">D66/D65</f>
        <v>0.66666666666666674</v>
      </c>
      <c r="E69" s="109">
        <f t="shared" si="37"/>
        <v>0.66666666666666674</v>
      </c>
      <c r="F69" s="109">
        <f t="shared" si="37"/>
        <v>0.33333333333333337</v>
      </c>
      <c r="G69" s="109">
        <f t="shared" si="37"/>
        <v>0.25</v>
      </c>
      <c r="H69" s="109">
        <f t="shared" si="37"/>
        <v>0.25</v>
      </c>
      <c r="I69" s="109">
        <f t="shared" si="37"/>
        <v>0.55555555555555558</v>
      </c>
      <c r="J69" s="109">
        <f t="shared" si="37"/>
        <v>0.66666666666666663</v>
      </c>
      <c r="K69" s="109">
        <f t="shared" si="37"/>
        <v>0.70588235294117652</v>
      </c>
      <c r="L69" s="109">
        <f t="shared" si="37"/>
        <v>0.26666666666666666</v>
      </c>
      <c r="M69" s="109">
        <f t="shared" si="37"/>
        <v>0.26666666666666666</v>
      </c>
      <c r="N69" s="109">
        <f t="shared" si="37"/>
        <v>0.6428571428571429</v>
      </c>
      <c r="O69" s="109">
        <f t="shared" si="37"/>
        <v>0.4285714285714286</v>
      </c>
      <c r="P69" s="109">
        <f t="shared" si="37"/>
        <v>0.54545454545454541</v>
      </c>
      <c r="Q69" s="109">
        <f t="shared" si="37"/>
        <v>0.5</v>
      </c>
      <c r="R69" s="109">
        <f t="shared" si="37"/>
        <v>0.25</v>
      </c>
      <c r="S69" s="109">
        <f t="shared" si="37"/>
        <v>0.23529411764705885</v>
      </c>
      <c r="T69" s="109">
        <f t="shared" si="37"/>
        <v>0.15789473684210525</v>
      </c>
      <c r="U69" s="109">
        <f t="shared" si="37"/>
        <v>0.15789473684210525</v>
      </c>
      <c r="V69" s="109">
        <f t="shared" si="37"/>
        <v>0.53846153846153844</v>
      </c>
      <c r="W69" s="109">
        <f t="shared" si="37"/>
        <v>0.41666666666666669</v>
      </c>
      <c r="X69" s="109">
        <f t="shared" si="37"/>
        <v>0.22222222222222224</v>
      </c>
      <c r="Y69" s="109">
        <f t="shared" si="37"/>
        <v>0.28571428571428575</v>
      </c>
      <c r="Z69" s="109">
        <f t="shared" si="37"/>
        <v>0.66666666666666674</v>
      </c>
      <c r="AA69" s="109">
        <f t="shared" si="37"/>
        <v>0.66666666666666674</v>
      </c>
    </row>
    <row r="70" spans="1:30" ht="15.75" x14ac:dyDescent="0.25">
      <c r="A70" s="108" t="s">
        <v>29</v>
      </c>
      <c r="B70" s="108"/>
      <c r="C70" s="108"/>
      <c r="D70" s="108">
        <f t="shared" ref="D70:AA70" si="38">D68*D69</f>
        <v>0</v>
      </c>
      <c r="E70" s="108">
        <f t="shared" si="38"/>
        <v>0</v>
      </c>
      <c r="F70" s="108">
        <f t="shared" si="38"/>
        <v>0</v>
      </c>
      <c r="G70" s="108">
        <f t="shared" si="38"/>
        <v>0</v>
      </c>
      <c r="H70" s="108">
        <f t="shared" si="38"/>
        <v>0</v>
      </c>
      <c r="I70" s="108">
        <f t="shared" si="38"/>
        <v>0</v>
      </c>
      <c r="J70" s="108">
        <f t="shared" si="38"/>
        <v>0</v>
      </c>
      <c r="K70" s="108">
        <f t="shared" si="38"/>
        <v>0</v>
      </c>
      <c r="L70" s="108">
        <f t="shared" si="38"/>
        <v>0</v>
      </c>
      <c r="M70" s="108">
        <f t="shared" si="38"/>
        <v>0</v>
      </c>
      <c r="N70" s="108">
        <f t="shared" si="38"/>
        <v>0</v>
      </c>
      <c r="O70" s="108">
        <f t="shared" si="38"/>
        <v>0</v>
      </c>
      <c r="P70" s="108">
        <f t="shared" si="38"/>
        <v>0</v>
      </c>
      <c r="Q70" s="108">
        <f t="shared" si="38"/>
        <v>0</v>
      </c>
      <c r="R70" s="108">
        <f t="shared" si="38"/>
        <v>0</v>
      </c>
      <c r="S70" s="108">
        <f t="shared" si="38"/>
        <v>0</v>
      </c>
      <c r="T70" s="108">
        <f t="shared" si="38"/>
        <v>0</v>
      </c>
      <c r="U70" s="108">
        <f t="shared" si="38"/>
        <v>0</v>
      </c>
      <c r="V70" s="108">
        <f t="shared" si="38"/>
        <v>0</v>
      </c>
      <c r="W70" s="108">
        <f t="shared" si="38"/>
        <v>0</v>
      </c>
      <c r="X70" s="108">
        <f t="shared" si="38"/>
        <v>0</v>
      </c>
      <c r="Y70" s="108">
        <f t="shared" si="38"/>
        <v>0</v>
      </c>
      <c r="Z70" s="108">
        <f t="shared" si="38"/>
        <v>0</v>
      </c>
      <c r="AA70" s="108">
        <f t="shared" si="38"/>
        <v>0</v>
      </c>
    </row>
    <row r="71" spans="1:30" ht="15.75" x14ac:dyDescent="0.25">
      <c r="A71" s="108" t="s">
        <v>30</v>
      </c>
      <c r="B71" s="108"/>
      <c r="C71" s="108"/>
      <c r="D71" s="108">
        <f t="shared" ref="D71:AA71" si="39">SQRT(D68^2+D70^2)</f>
        <v>0</v>
      </c>
      <c r="E71" s="108">
        <f t="shared" si="39"/>
        <v>0</v>
      </c>
      <c r="F71" s="108">
        <f t="shared" si="39"/>
        <v>0</v>
      </c>
      <c r="G71" s="108">
        <f t="shared" si="39"/>
        <v>0</v>
      </c>
      <c r="H71" s="108">
        <f t="shared" si="39"/>
        <v>0</v>
      </c>
      <c r="I71" s="108">
        <f t="shared" si="39"/>
        <v>0</v>
      </c>
      <c r="J71" s="108">
        <f t="shared" si="39"/>
        <v>0</v>
      </c>
      <c r="K71" s="108">
        <f t="shared" si="39"/>
        <v>0</v>
      </c>
      <c r="L71" s="108">
        <f t="shared" si="39"/>
        <v>0</v>
      </c>
      <c r="M71" s="108">
        <f t="shared" si="39"/>
        <v>0</v>
      </c>
      <c r="N71" s="108">
        <f t="shared" si="39"/>
        <v>0</v>
      </c>
      <c r="O71" s="108">
        <f t="shared" si="39"/>
        <v>0</v>
      </c>
      <c r="P71" s="108">
        <f t="shared" si="39"/>
        <v>0</v>
      </c>
      <c r="Q71" s="108">
        <f t="shared" si="39"/>
        <v>0</v>
      </c>
      <c r="R71" s="108">
        <f t="shared" si="39"/>
        <v>0</v>
      </c>
      <c r="S71" s="108">
        <f t="shared" si="39"/>
        <v>0</v>
      </c>
      <c r="T71" s="108">
        <f t="shared" si="39"/>
        <v>0</v>
      </c>
      <c r="U71" s="108">
        <f t="shared" si="39"/>
        <v>0</v>
      </c>
      <c r="V71" s="108">
        <f t="shared" si="39"/>
        <v>0</v>
      </c>
      <c r="W71" s="108">
        <f t="shared" si="39"/>
        <v>0</v>
      </c>
      <c r="X71" s="108">
        <f t="shared" si="39"/>
        <v>0</v>
      </c>
      <c r="Y71" s="108">
        <f t="shared" si="39"/>
        <v>0</v>
      </c>
      <c r="Z71" s="108">
        <f t="shared" si="39"/>
        <v>0</v>
      </c>
      <c r="AA71" s="108">
        <f t="shared" si="39"/>
        <v>0</v>
      </c>
    </row>
    <row r="72" spans="1:30" ht="15.75" thickBot="1" x14ac:dyDescent="0.3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</row>
    <row r="73" spans="1:30" ht="31.5" thickBot="1" x14ac:dyDescent="0.35">
      <c r="A73" s="89"/>
      <c r="B73" s="90"/>
      <c r="C73" s="91" t="s">
        <v>32</v>
      </c>
      <c r="D73" s="92">
        <f t="shared" ref="D73:AA73" si="40">D5+D12+D19+D26+D33+D40+D47+D54+D61+D68</f>
        <v>0</v>
      </c>
      <c r="E73" s="92">
        <f t="shared" si="40"/>
        <v>0</v>
      </c>
      <c r="F73" s="92">
        <f t="shared" si="40"/>
        <v>0</v>
      </c>
      <c r="G73" s="92">
        <f t="shared" si="40"/>
        <v>0</v>
      </c>
      <c r="H73" s="92">
        <f t="shared" si="40"/>
        <v>0</v>
      </c>
      <c r="I73" s="92">
        <f t="shared" si="40"/>
        <v>0</v>
      </c>
      <c r="J73" s="92">
        <f t="shared" si="40"/>
        <v>0</v>
      </c>
      <c r="K73" s="92">
        <f t="shared" si="40"/>
        <v>0</v>
      </c>
      <c r="L73" s="92">
        <f t="shared" si="40"/>
        <v>0</v>
      </c>
      <c r="M73" s="92">
        <f t="shared" si="40"/>
        <v>0</v>
      </c>
      <c r="N73" s="92">
        <f t="shared" si="40"/>
        <v>0</v>
      </c>
      <c r="O73" s="92">
        <f t="shared" si="40"/>
        <v>0</v>
      </c>
      <c r="P73" s="92">
        <f t="shared" si="40"/>
        <v>0</v>
      </c>
      <c r="Q73" s="92">
        <f t="shared" si="40"/>
        <v>0</v>
      </c>
      <c r="R73" s="92">
        <f t="shared" si="40"/>
        <v>0</v>
      </c>
      <c r="S73" s="92">
        <f t="shared" si="40"/>
        <v>0</v>
      </c>
      <c r="T73" s="92">
        <f t="shared" si="40"/>
        <v>0</v>
      </c>
      <c r="U73" s="92">
        <f t="shared" si="40"/>
        <v>0</v>
      </c>
      <c r="V73" s="92">
        <f t="shared" si="40"/>
        <v>0</v>
      </c>
      <c r="W73" s="92">
        <f t="shared" si="40"/>
        <v>0</v>
      </c>
      <c r="X73" s="92">
        <f t="shared" si="40"/>
        <v>0</v>
      </c>
      <c r="Y73" s="92">
        <f t="shared" si="40"/>
        <v>0</v>
      </c>
      <c r="Z73" s="92">
        <f t="shared" si="40"/>
        <v>0</v>
      </c>
      <c r="AA73" s="92">
        <f t="shared" si="40"/>
        <v>0</v>
      </c>
      <c r="AC73" s="93" t="s">
        <v>69</v>
      </c>
      <c r="AD73" s="94">
        <f>AVERAGE(D73:AA73)</f>
        <v>0</v>
      </c>
    </row>
    <row r="74" spans="1:30" ht="30" x14ac:dyDescent="0.25">
      <c r="C74" s="95" t="s">
        <v>44</v>
      </c>
      <c r="D74" s="92">
        <f>D7+D14+D21+D28+D35+D42+D49+D56+D63+D70</f>
        <v>0</v>
      </c>
      <c r="E74" s="92">
        <f t="shared" ref="E74:AA74" si="41">E7+E14+E21+E28+E35+E42+E49+E56+E63+E70</f>
        <v>0</v>
      </c>
      <c r="F74" s="92">
        <f t="shared" si="41"/>
        <v>0</v>
      </c>
      <c r="G74" s="92">
        <f t="shared" si="41"/>
        <v>0</v>
      </c>
      <c r="H74" s="92">
        <f t="shared" si="41"/>
        <v>0</v>
      </c>
      <c r="I74" s="92">
        <f t="shared" si="41"/>
        <v>0</v>
      </c>
      <c r="J74" s="92">
        <f t="shared" si="41"/>
        <v>0</v>
      </c>
      <c r="K74" s="92">
        <f t="shared" si="41"/>
        <v>0</v>
      </c>
      <c r="L74" s="92">
        <f t="shared" si="41"/>
        <v>0</v>
      </c>
      <c r="M74" s="92">
        <f t="shared" si="41"/>
        <v>0</v>
      </c>
      <c r="N74" s="92">
        <f t="shared" si="41"/>
        <v>0</v>
      </c>
      <c r="O74" s="92">
        <f t="shared" si="41"/>
        <v>0</v>
      </c>
      <c r="P74" s="92">
        <f t="shared" si="41"/>
        <v>0</v>
      </c>
      <c r="Q74" s="92">
        <f t="shared" si="41"/>
        <v>0</v>
      </c>
      <c r="R74" s="92">
        <f t="shared" si="41"/>
        <v>0</v>
      </c>
      <c r="S74" s="92">
        <f t="shared" si="41"/>
        <v>0</v>
      </c>
      <c r="T74" s="92">
        <f t="shared" si="41"/>
        <v>0</v>
      </c>
      <c r="U74" s="92">
        <f t="shared" si="41"/>
        <v>0</v>
      </c>
      <c r="V74" s="92">
        <f t="shared" si="41"/>
        <v>0</v>
      </c>
      <c r="W74" s="92">
        <f t="shared" si="41"/>
        <v>0</v>
      </c>
      <c r="X74" s="92">
        <f t="shared" si="41"/>
        <v>0</v>
      </c>
      <c r="Y74" s="92">
        <f t="shared" si="41"/>
        <v>0</v>
      </c>
      <c r="Z74" s="92">
        <f t="shared" si="41"/>
        <v>0</v>
      </c>
      <c r="AA74" s="92">
        <f t="shared" si="41"/>
        <v>0</v>
      </c>
      <c r="AC74" s="93" t="s">
        <v>70</v>
      </c>
      <c r="AD74" s="94">
        <f>MAX(D73:AA73)</f>
        <v>0</v>
      </c>
    </row>
    <row r="75" spans="1:30" x14ac:dyDescent="0.25">
      <c r="C75" s="95" t="s">
        <v>47</v>
      </c>
      <c r="D75" s="62" t="s">
        <v>27</v>
      </c>
      <c r="E75" s="62" t="s">
        <v>33</v>
      </c>
      <c r="F75" s="62" t="s">
        <v>34</v>
      </c>
      <c r="G75" s="62" t="s">
        <v>35</v>
      </c>
      <c r="H75" s="62" t="s">
        <v>36</v>
      </c>
      <c r="I75" s="62" t="s">
        <v>37</v>
      </c>
      <c r="J75" s="62" t="s">
        <v>38</v>
      </c>
      <c r="K75" s="62" t="s">
        <v>39</v>
      </c>
      <c r="L75" s="62" t="s">
        <v>40</v>
      </c>
      <c r="M75" s="62" t="s">
        <v>41</v>
      </c>
      <c r="N75" s="62" t="s">
        <v>42</v>
      </c>
      <c r="O75" s="62" t="s">
        <v>43</v>
      </c>
      <c r="P75" s="62" t="s">
        <v>43</v>
      </c>
      <c r="Q75" s="62" t="s">
        <v>3</v>
      </c>
      <c r="R75" s="62" t="s">
        <v>4</v>
      </c>
      <c r="S75" s="62" t="s">
        <v>5</v>
      </c>
      <c r="T75" s="62" t="s">
        <v>6</v>
      </c>
      <c r="U75" s="62" t="s">
        <v>7</v>
      </c>
      <c r="V75" s="62" t="s">
        <v>8</v>
      </c>
      <c r="W75" s="62" t="s">
        <v>9</v>
      </c>
      <c r="X75" s="62" t="s">
        <v>10</v>
      </c>
      <c r="Y75" s="62" t="s">
        <v>11</v>
      </c>
      <c r="Z75" s="62" t="s">
        <v>12</v>
      </c>
      <c r="AA75" s="62" t="s">
        <v>13</v>
      </c>
      <c r="AC75" s="96" t="s">
        <v>71</v>
      </c>
      <c r="AD75" s="94">
        <f>MIN(D73:AA73)</f>
        <v>0</v>
      </c>
    </row>
    <row r="76" spans="1:30" ht="30" x14ac:dyDescent="0.25">
      <c r="C76" s="95" t="s">
        <v>45</v>
      </c>
      <c r="D76" s="97">
        <f t="shared" ref="D76:AA76" si="42">SQRT(D73^2+D74^2)</f>
        <v>0</v>
      </c>
      <c r="E76" s="97">
        <f t="shared" si="42"/>
        <v>0</v>
      </c>
      <c r="F76" s="97">
        <f t="shared" si="42"/>
        <v>0</v>
      </c>
      <c r="G76" s="97">
        <f t="shared" si="42"/>
        <v>0</v>
      </c>
      <c r="H76" s="97">
        <f t="shared" si="42"/>
        <v>0</v>
      </c>
      <c r="I76" s="97">
        <f t="shared" si="42"/>
        <v>0</v>
      </c>
      <c r="J76" s="97">
        <f t="shared" si="42"/>
        <v>0</v>
      </c>
      <c r="K76" s="97">
        <f t="shared" si="42"/>
        <v>0</v>
      </c>
      <c r="L76" s="97">
        <f t="shared" si="42"/>
        <v>0</v>
      </c>
      <c r="M76" s="97">
        <f t="shared" si="42"/>
        <v>0</v>
      </c>
      <c r="N76" s="97">
        <f t="shared" si="42"/>
        <v>0</v>
      </c>
      <c r="O76" s="97">
        <f t="shared" si="42"/>
        <v>0</v>
      </c>
      <c r="P76" s="97">
        <f t="shared" si="42"/>
        <v>0</v>
      </c>
      <c r="Q76" s="97">
        <f t="shared" si="42"/>
        <v>0</v>
      </c>
      <c r="R76" s="97">
        <f t="shared" si="42"/>
        <v>0</v>
      </c>
      <c r="S76" s="97">
        <f t="shared" si="42"/>
        <v>0</v>
      </c>
      <c r="T76" s="97">
        <f t="shared" si="42"/>
        <v>0</v>
      </c>
      <c r="U76" s="97">
        <f t="shared" si="42"/>
        <v>0</v>
      </c>
      <c r="V76" s="97">
        <f t="shared" si="42"/>
        <v>0</v>
      </c>
      <c r="W76" s="97">
        <f t="shared" si="42"/>
        <v>0</v>
      </c>
      <c r="X76" s="97">
        <f t="shared" si="42"/>
        <v>0</v>
      </c>
      <c r="Y76" s="97">
        <f t="shared" si="42"/>
        <v>0</v>
      </c>
      <c r="Z76" s="97">
        <f t="shared" si="42"/>
        <v>0</v>
      </c>
      <c r="AA76" s="97">
        <f t="shared" si="42"/>
        <v>0</v>
      </c>
      <c r="AC76" s="93" t="s">
        <v>72</v>
      </c>
      <c r="AD76" s="93" t="e">
        <f>AD73/AD74</f>
        <v>#DIV/0!</v>
      </c>
    </row>
    <row r="77" spans="1:30" ht="18.75" x14ac:dyDescent="0.3">
      <c r="C77" s="95" t="s">
        <v>68</v>
      </c>
      <c r="D77" s="89">
        <v>100</v>
      </c>
      <c r="E77" s="89">
        <v>100</v>
      </c>
      <c r="F77" s="89">
        <v>100</v>
      </c>
      <c r="G77" s="89">
        <v>100</v>
      </c>
      <c r="H77" s="89">
        <v>100</v>
      </c>
      <c r="I77" s="89">
        <v>100</v>
      </c>
      <c r="J77" s="89">
        <v>100</v>
      </c>
      <c r="K77" s="89">
        <v>100</v>
      </c>
      <c r="L77" s="89">
        <v>100</v>
      </c>
      <c r="M77" s="89">
        <v>100</v>
      </c>
      <c r="N77" s="89">
        <v>100</v>
      </c>
      <c r="O77" s="89">
        <v>100</v>
      </c>
      <c r="P77" s="89">
        <v>100</v>
      </c>
      <c r="Q77" s="89">
        <v>100</v>
      </c>
      <c r="R77" s="89">
        <v>100</v>
      </c>
      <c r="S77" s="89">
        <v>100</v>
      </c>
      <c r="T77" s="89">
        <v>100</v>
      </c>
      <c r="U77" s="89">
        <v>100</v>
      </c>
      <c r="V77" s="89">
        <v>100</v>
      </c>
      <c r="W77" s="89">
        <v>100</v>
      </c>
      <c r="X77" s="89">
        <v>100</v>
      </c>
      <c r="Y77" s="89">
        <v>100</v>
      </c>
      <c r="Z77" s="89">
        <v>100</v>
      </c>
      <c r="AA77" s="89">
        <v>100</v>
      </c>
      <c r="AC77" s="93" t="s">
        <v>73</v>
      </c>
      <c r="AD77" s="93" t="e">
        <f>SUM(D73:Z73)/AD74</f>
        <v>#DIV/0!</v>
      </c>
    </row>
    <row r="78" spans="1:30" x14ac:dyDescent="0.25">
      <c r="C78" s="98" t="s">
        <v>109</v>
      </c>
      <c r="D78" s="93" t="e">
        <f>D73/D76</f>
        <v>#DIV/0!</v>
      </c>
      <c r="E78" s="93" t="e">
        <f t="shared" ref="E78:AA78" si="43">E73/E76</f>
        <v>#DIV/0!</v>
      </c>
      <c r="F78" s="93" t="e">
        <f t="shared" si="43"/>
        <v>#DIV/0!</v>
      </c>
      <c r="G78" s="93" t="e">
        <f t="shared" si="43"/>
        <v>#DIV/0!</v>
      </c>
      <c r="H78" s="93" t="e">
        <f t="shared" si="43"/>
        <v>#DIV/0!</v>
      </c>
      <c r="I78" s="93" t="e">
        <f t="shared" si="43"/>
        <v>#DIV/0!</v>
      </c>
      <c r="J78" s="93" t="e">
        <f t="shared" si="43"/>
        <v>#DIV/0!</v>
      </c>
      <c r="K78" s="93" t="e">
        <f t="shared" si="43"/>
        <v>#DIV/0!</v>
      </c>
      <c r="L78" s="93" t="e">
        <f t="shared" si="43"/>
        <v>#DIV/0!</v>
      </c>
      <c r="M78" s="93" t="e">
        <f t="shared" si="43"/>
        <v>#DIV/0!</v>
      </c>
      <c r="N78" s="93" t="e">
        <f t="shared" si="43"/>
        <v>#DIV/0!</v>
      </c>
      <c r="O78" s="93" t="e">
        <f t="shared" si="43"/>
        <v>#DIV/0!</v>
      </c>
      <c r="P78" s="93" t="e">
        <f t="shared" si="43"/>
        <v>#DIV/0!</v>
      </c>
      <c r="Q78" s="93" t="e">
        <f t="shared" si="43"/>
        <v>#DIV/0!</v>
      </c>
      <c r="R78" s="93" t="e">
        <f t="shared" si="43"/>
        <v>#DIV/0!</v>
      </c>
      <c r="S78" s="93" t="e">
        <f t="shared" si="43"/>
        <v>#DIV/0!</v>
      </c>
      <c r="T78" s="93" t="e">
        <f t="shared" si="43"/>
        <v>#DIV/0!</v>
      </c>
      <c r="U78" s="93" t="e">
        <f t="shared" si="43"/>
        <v>#DIV/0!</v>
      </c>
      <c r="V78" s="93" t="e">
        <f t="shared" si="43"/>
        <v>#DIV/0!</v>
      </c>
      <c r="W78" s="93" t="e">
        <f t="shared" si="43"/>
        <v>#DIV/0!</v>
      </c>
      <c r="X78" s="93" t="e">
        <f t="shared" si="43"/>
        <v>#DIV/0!</v>
      </c>
      <c r="Y78" s="93" t="e">
        <f t="shared" si="43"/>
        <v>#DIV/0!</v>
      </c>
      <c r="Z78" s="93" t="e">
        <f t="shared" si="43"/>
        <v>#DIV/0!</v>
      </c>
      <c r="AA78" s="93" t="e">
        <f t="shared" si="43"/>
        <v>#DIV/0!</v>
      </c>
      <c r="AC78" s="93"/>
      <c r="AD78" s="93"/>
    </row>
    <row r="79" spans="1:30" x14ac:dyDescent="0.25">
      <c r="C79" s="98" t="s">
        <v>110</v>
      </c>
      <c r="D79" s="94">
        <f>D73^2</f>
        <v>0</v>
      </c>
      <c r="E79" s="94">
        <f t="shared" ref="E79:AA80" si="44">E73^2</f>
        <v>0</v>
      </c>
      <c r="F79" s="94">
        <f t="shared" si="44"/>
        <v>0</v>
      </c>
      <c r="G79" s="94">
        <f t="shared" si="44"/>
        <v>0</v>
      </c>
      <c r="H79" s="94">
        <f t="shared" si="44"/>
        <v>0</v>
      </c>
      <c r="I79" s="94">
        <f t="shared" si="44"/>
        <v>0</v>
      </c>
      <c r="J79" s="94">
        <f t="shared" si="44"/>
        <v>0</v>
      </c>
      <c r="K79" s="94">
        <f t="shared" si="44"/>
        <v>0</v>
      </c>
      <c r="L79" s="94">
        <f t="shared" si="44"/>
        <v>0</v>
      </c>
      <c r="M79" s="94">
        <f t="shared" si="44"/>
        <v>0</v>
      </c>
      <c r="N79" s="94">
        <f t="shared" si="44"/>
        <v>0</v>
      </c>
      <c r="O79" s="94">
        <f t="shared" si="44"/>
        <v>0</v>
      </c>
      <c r="P79" s="94">
        <f t="shared" si="44"/>
        <v>0</v>
      </c>
      <c r="Q79" s="94">
        <f t="shared" si="44"/>
        <v>0</v>
      </c>
      <c r="R79" s="94">
        <f t="shared" si="44"/>
        <v>0</v>
      </c>
      <c r="S79" s="94">
        <f t="shared" si="44"/>
        <v>0</v>
      </c>
      <c r="T79" s="94">
        <f t="shared" si="44"/>
        <v>0</v>
      </c>
      <c r="U79" s="94">
        <f t="shared" si="44"/>
        <v>0</v>
      </c>
      <c r="V79" s="94">
        <f t="shared" si="44"/>
        <v>0</v>
      </c>
      <c r="W79" s="94">
        <f t="shared" si="44"/>
        <v>0</v>
      </c>
      <c r="X79" s="94">
        <f t="shared" si="44"/>
        <v>0</v>
      </c>
      <c r="Y79" s="94">
        <f t="shared" si="44"/>
        <v>0</v>
      </c>
      <c r="Z79" s="94">
        <f t="shared" si="44"/>
        <v>0</v>
      </c>
      <c r="AA79" s="94">
        <f t="shared" si="44"/>
        <v>0</v>
      </c>
      <c r="AC79" s="93"/>
      <c r="AD79" s="93"/>
    </row>
    <row r="80" spans="1:30" x14ac:dyDescent="0.25">
      <c r="C80" s="98" t="s">
        <v>111</v>
      </c>
      <c r="D80" s="94">
        <f>D74^2</f>
        <v>0</v>
      </c>
      <c r="E80" s="94">
        <f t="shared" si="44"/>
        <v>0</v>
      </c>
      <c r="F80" s="94">
        <f t="shared" si="44"/>
        <v>0</v>
      </c>
      <c r="G80" s="94">
        <f t="shared" si="44"/>
        <v>0</v>
      </c>
      <c r="H80" s="94">
        <f t="shared" si="44"/>
        <v>0</v>
      </c>
      <c r="I80" s="94">
        <f t="shared" si="44"/>
        <v>0</v>
      </c>
      <c r="J80" s="94">
        <f t="shared" si="44"/>
        <v>0</v>
      </c>
      <c r="K80" s="94">
        <f t="shared" si="44"/>
        <v>0</v>
      </c>
      <c r="L80" s="94">
        <f t="shared" si="44"/>
        <v>0</v>
      </c>
      <c r="M80" s="94">
        <f t="shared" si="44"/>
        <v>0</v>
      </c>
      <c r="N80" s="94">
        <f t="shared" si="44"/>
        <v>0</v>
      </c>
      <c r="O80" s="94">
        <f t="shared" si="44"/>
        <v>0</v>
      </c>
      <c r="P80" s="94">
        <f t="shared" si="44"/>
        <v>0</v>
      </c>
      <c r="Q80" s="94">
        <f t="shared" si="44"/>
        <v>0</v>
      </c>
      <c r="R80" s="94">
        <f t="shared" si="44"/>
        <v>0</v>
      </c>
      <c r="S80" s="94">
        <f t="shared" si="44"/>
        <v>0</v>
      </c>
      <c r="T80" s="94">
        <f t="shared" si="44"/>
        <v>0</v>
      </c>
      <c r="U80" s="94">
        <f t="shared" si="44"/>
        <v>0</v>
      </c>
      <c r="V80" s="94">
        <f t="shared" si="44"/>
        <v>0</v>
      </c>
      <c r="W80" s="94">
        <f t="shared" si="44"/>
        <v>0</v>
      </c>
      <c r="X80" s="94">
        <f t="shared" si="44"/>
        <v>0</v>
      </c>
      <c r="Y80" s="94">
        <f t="shared" si="44"/>
        <v>0</v>
      </c>
      <c r="Z80" s="94">
        <f t="shared" si="44"/>
        <v>0</v>
      </c>
      <c r="AA80" s="94">
        <f t="shared" si="44"/>
        <v>0</v>
      </c>
      <c r="AC80" s="93"/>
      <c r="AD80" s="93"/>
    </row>
    <row r="81" spans="3:32" x14ac:dyDescent="0.25">
      <c r="C81" s="98" t="s">
        <v>112</v>
      </c>
      <c r="D81" s="93">
        <f>D76^2</f>
        <v>0</v>
      </c>
      <c r="E81" s="93">
        <f t="shared" ref="E81:AA81" si="45">E76^2</f>
        <v>0</v>
      </c>
      <c r="F81" s="93">
        <f t="shared" si="45"/>
        <v>0</v>
      </c>
      <c r="G81" s="93">
        <f t="shared" si="45"/>
        <v>0</v>
      </c>
      <c r="H81" s="93">
        <f t="shared" si="45"/>
        <v>0</v>
      </c>
      <c r="I81" s="93">
        <f t="shared" si="45"/>
        <v>0</v>
      </c>
      <c r="J81" s="93">
        <f t="shared" si="45"/>
        <v>0</v>
      </c>
      <c r="K81" s="93">
        <f t="shared" si="45"/>
        <v>0</v>
      </c>
      <c r="L81" s="93">
        <f t="shared" si="45"/>
        <v>0</v>
      </c>
      <c r="M81" s="93">
        <f t="shared" si="45"/>
        <v>0</v>
      </c>
      <c r="N81" s="93">
        <f t="shared" si="45"/>
        <v>0</v>
      </c>
      <c r="O81" s="93">
        <f t="shared" si="45"/>
        <v>0</v>
      </c>
      <c r="P81" s="93">
        <f t="shared" si="45"/>
        <v>0</v>
      </c>
      <c r="Q81" s="93">
        <f t="shared" si="45"/>
        <v>0</v>
      </c>
      <c r="R81" s="93">
        <f t="shared" si="45"/>
        <v>0</v>
      </c>
      <c r="S81" s="93">
        <f t="shared" si="45"/>
        <v>0</v>
      </c>
      <c r="T81" s="93">
        <f t="shared" si="45"/>
        <v>0</v>
      </c>
      <c r="U81" s="93">
        <f t="shared" si="45"/>
        <v>0</v>
      </c>
      <c r="V81" s="93">
        <f t="shared" si="45"/>
        <v>0</v>
      </c>
      <c r="W81" s="93">
        <f t="shared" si="45"/>
        <v>0</v>
      </c>
      <c r="X81" s="93">
        <f t="shared" si="45"/>
        <v>0</v>
      </c>
      <c r="Y81" s="93">
        <f t="shared" si="45"/>
        <v>0</v>
      </c>
      <c r="Z81" s="93">
        <f t="shared" si="45"/>
        <v>0</v>
      </c>
      <c r="AA81" s="93">
        <f t="shared" si="45"/>
        <v>0</v>
      </c>
      <c r="AC81" s="93"/>
      <c r="AD81" s="93"/>
    </row>
    <row r="82" spans="3:32" ht="18.75" x14ac:dyDescent="0.3">
      <c r="C82" s="9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C82" s="93"/>
      <c r="AD82" s="93"/>
    </row>
    <row r="83" spans="3:32" x14ac:dyDescent="0.25">
      <c r="C83" s="46" t="s">
        <v>100</v>
      </c>
      <c r="D83" s="46" t="e">
        <f>D73/D76</f>
        <v>#DIV/0!</v>
      </c>
      <c r="E83" s="46" t="e">
        <f t="shared" ref="E83:AA83" si="46">E73/E76</f>
        <v>#DIV/0!</v>
      </c>
      <c r="F83" s="46" t="e">
        <f t="shared" si="46"/>
        <v>#DIV/0!</v>
      </c>
      <c r="G83" s="46" t="e">
        <f t="shared" si="46"/>
        <v>#DIV/0!</v>
      </c>
      <c r="H83" s="46" t="e">
        <f t="shared" si="46"/>
        <v>#DIV/0!</v>
      </c>
      <c r="I83" s="46" t="e">
        <f t="shared" si="46"/>
        <v>#DIV/0!</v>
      </c>
      <c r="J83" s="46" t="e">
        <f t="shared" si="46"/>
        <v>#DIV/0!</v>
      </c>
      <c r="K83" s="46" t="e">
        <f t="shared" si="46"/>
        <v>#DIV/0!</v>
      </c>
      <c r="L83" s="46" t="e">
        <f t="shared" si="46"/>
        <v>#DIV/0!</v>
      </c>
      <c r="M83" s="46" t="e">
        <f t="shared" si="46"/>
        <v>#DIV/0!</v>
      </c>
      <c r="N83" s="46" t="e">
        <f t="shared" si="46"/>
        <v>#DIV/0!</v>
      </c>
      <c r="O83" s="46" t="e">
        <f t="shared" si="46"/>
        <v>#DIV/0!</v>
      </c>
      <c r="P83" s="46" t="e">
        <f t="shared" si="46"/>
        <v>#DIV/0!</v>
      </c>
      <c r="Q83" s="46" t="e">
        <f t="shared" si="46"/>
        <v>#DIV/0!</v>
      </c>
      <c r="R83" s="46" t="e">
        <f t="shared" si="46"/>
        <v>#DIV/0!</v>
      </c>
      <c r="S83" s="46" t="e">
        <f t="shared" si="46"/>
        <v>#DIV/0!</v>
      </c>
      <c r="T83" s="46" t="e">
        <f t="shared" si="46"/>
        <v>#DIV/0!</v>
      </c>
      <c r="U83" s="46" t="e">
        <f t="shared" si="46"/>
        <v>#DIV/0!</v>
      </c>
      <c r="V83" s="46" t="e">
        <f t="shared" si="46"/>
        <v>#DIV/0!</v>
      </c>
      <c r="W83" s="46" t="e">
        <f t="shared" si="46"/>
        <v>#DIV/0!</v>
      </c>
      <c r="X83" s="46" t="e">
        <f t="shared" si="46"/>
        <v>#DIV/0!</v>
      </c>
      <c r="Y83" s="46" t="e">
        <f t="shared" si="46"/>
        <v>#DIV/0!</v>
      </c>
      <c r="Z83" s="46" t="e">
        <f t="shared" si="46"/>
        <v>#DIV/0!</v>
      </c>
      <c r="AA83" s="46" t="e">
        <f t="shared" si="46"/>
        <v>#DIV/0!</v>
      </c>
      <c r="AC83" s="93" t="s">
        <v>74</v>
      </c>
      <c r="AD83" s="117">
        <f>SUM(D73:AA73)</f>
        <v>0</v>
      </c>
      <c r="AE83" s="118"/>
    </row>
    <row r="84" spans="3:32" ht="15.75" x14ac:dyDescent="0.25">
      <c r="C84" s="99" t="s">
        <v>99</v>
      </c>
      <c r="D84" s="100">
        <v>1</v>
      </c>
      <c r="E84" s="100">
        <v>1</v>
      </c>
      <c r="F84" s="100">
        <f>F74-F73*TAN(ACOS(0.95))</f>
        <v>0</v>
      </c>
      <c r="G84" s="100">
        <f>G74-G73*TAN(ACOS(0.95))</f>
        <v>0</v>
      </c>
      <c r="H84" s="100">
        <f>H74-H73*TAN(ACOS(0.95))</f>
        <v>0</v>
      </c>
      <c r="I84" s="100">
        <f t="shared" ref="I84:AA84" si="47">I74-I73*TAN(ACOS(0.95))</f>
        <v>0</v>
      </c>
      <c r="J84" s="100">
        <f t="shared" si="47"/>
        <v>0</v>
      </c>
      <c r="K84" s="100">
        <f t="shared" si="47"/>
        <v>0</v>
      </c>
      <c r="L84" s="100">
        <f t="shared" si="47"/>
        <v>0</v>
      </c>
      <c r="M84" s="100">
        <f t="shared" si="47"/>
        <v>0</v>
      </c>
      <c r="N84" s="100">
        <f t="shared" si="47"/>
        <v>0</v>
      </c>
      <c r="O84" s="100">
        <f t="shared" si="47"/>
        <v>0</v>
      </c>
      <c r="P84" s="100">
        <f t="shared" si="47"/>
        <v>0</v>
      </c>
      <c r="Q84" s="100">
        <f t="shared" si="47"/>
        <v>0</v>
      </c>
      <c r="R84" s="100">
        <f t="shared" si="47"/>
        <v>0</v>
      </c>
      <c r="S84" s="100">
        <f t="shared" si="47"/>
        <v>0</v>
      </c>
      <c r="T84" s="100">
        <f t="shared" si="47"/>
        <v>0</v>
      </c>
      <c r="U84" s="100">
        <f t="shared" si="47"/>
        <v>0</v>
      </c>
      <c r="V84" s="100">
        <f t="shared" si="47"/>
        <v>0</v>
      </c>
      <c r="W84" s="100">
        <f t="shared" si="47"/>
        <v>0</v>
      </c>
      <c r="X84" s="100">
        <f t="shared" si="47"/>
        <v>0</v>
      </c>
      <c r="Y84" s="100">
        <f t="shared" si="47"/>
        <v>0</v>
      </c>
      <c r="Z84" s="100">
        <f t="shared" si="47"/>
        <v>0</v>
      </c>
      <c r="AA84" s="100">
        <f t="shared" si="47"/>
        <v>0</v>
      </c>
      <c r="AC84" s="93" t="s">
        <v>76</v>
      </c>
      <c r="AD84" s="93">
        <v>4.6900000000000004</v>
      </c>
    </row>
    <row r="85" spans="3:32" ht="15.75" x14ac:dyDescent="0.25">
      <c r="C85" s="99" t="s">
        <v>101</v>
      </c>
      <c r="D85" s="100">
        <f>IF(D84&gt;0,D84/2/PI()/50/220^2*10^6,"НЕТ")</f>
        <v>6.576650540987411E-2</v>
      </c>
      <c r="E85" s="100">
        <f t="shared" ref="E85:AA85" si="48">IF(E84&gt;0,E84/2/PI()/50/220^2*10^6,"НЕТ")</f>
        <v>6.576650540987411E-2</v>
      </c>
      <c r="F85" s="100" t="str">
        <f t="shared" si="48"/>
        <v>НЕТ</v>
      </c>
      <c r="G85" s="100" t="str">
        <f t="shared" si="48"/>
        <v>НЕТ</v>
      </c>
      <c r="H85" s="100" t="str">
        <f t="shared" si="48"/>
        <v>НЕТ</v>
      </c>
      <c r="I85" s="100" t="str">
        <f t="shared" si="48"/>
        <v>НЕТ</v>
      </c>
      <c r="J85" s="100" t="str">
        <f t="shared" si="48"/>
        <v>НЕТ</v>
      </c>
      <c r="K85" s="100" t="str">
        <f t="shared" si="48"/>
        <v>НЕТ</v>
      </c>
      <c r="L85" s="100" t="str">
        <f t="shared" si="48"/>
        <v>НЕТ</v>
      </c>
      <c r="M85" s="100" t="str">
        <f t="shared" si="48"/>
        <v>НЕТ</v>
      </c>
      <c r="N85" s="100" t="str">
        <f t="shared" si="48"/>
        <v>НЕТ</v>
      </c>
      <c r="O85" s="100" t="str">
        <f t="shared" si="48"/>
        <v>НЕТ</v>
      </c>
      <c r="P85" s="100" t="str">
        <f t="shared" si="48"/>
        <v>НЕТ</v>
      </c>
      <c r="Q85" s="100" t="str">
        <f t="shared" si="48"/>
        <v>НЕТ</v>
      </c>
      <c r="R85" s="100" t="str">
        <f t="shared" si="48"/>
        <v>НЕТ</v>
      </c>
      <c r="S85" s="100" t="str">
        <f t="shared" si="48"/>
        <v>НЕТ</v>
      </c>
      <c r="T85" s="100" t="str">
        <f t="shared" si="48"/>
        <v>НЕТ</v>
      </c>
      <c r="U85" s="100" t="str">
        <f t="shared" si="48"/>
        <v>НЕТ</v>
      </c>
      <c r="V85" s="100" t="str">
        <f t="shared" si="48"/>
        <v>НЕТ</v>
      </c>
      <c r="W85" s="100" t="str">
        <f t="shared" si="48"/>
        <v>НЕТ</v>
      </c>
      <c r="X85" s="100" t="str">
        <f t="shared" si="48"/>
        <v>НЕТ</v>
      </c>
      <c r="Y85" s="100" t="str">
        <f t="shared" si="48"/>
        <v>НЕТ</v>
      </c>
      <c r="Z85" s="100" t="str">
        <f t="shared" si="48"/>
        <v>НЕТ</v>
      </c>
      <c r="AA85" s="100" t="str">
        <f t="shared" si="48"/>
        <v>НЕТ</v>
      </c>
      <c r="AC85" s="93" t="s">
        <v>75</v>
      </c>
      <c r="AD85" s="119">
        <f>AD83*AD84*1000</f>
        <v>0</v>
      </c>
      <c r="AE85" s="118"/>
      <c r="AF85" s="118"/>
    </row>
    <row r="86" spans="3:32" x14ac:dyDescent="0.25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</row>
    <row r="88" spans="3:32" ht="18.75" x14ac:dyDescent="0.3">
      <c r="C88" s="102" t="s">
        <v>102</v>
      </c>
      <c r="D88" s="93"/>
      <c r="E88" s="93"/>
      <c r="F88" s="93"/>
      <c r="G88" s="93"/>
      <c r="H88" s="93"/>
      <c r="I88" s="93"/>
      <c r="J88" s="93"/>
      <c r="P88" s="103">
        <f>AVERAGE(D73:AA73)</f>
        <v>0</v>
      </c>
      <c r="T88" s="89" t="s">
        <v>46</v>
      </c>
      <c r="U88" s="101">
        <v>0</v>
      </c>
    </row>
    <row r="89" spans="3:32" ht="15.75" x14ac:dyDescent="0.25">
      <c r="C89" s="102" t="s">
        <v>103</v>
      </c>
      <c r="D89" s="93"/>
      <c r="E89" s="93"/>
      <c r="F89" s="93"/>
      <c r="G89" s="93"/>
      <c r="H89" s="93"/>
      <c r="I89" s="93"/>
      <c r="J89" s="93"/>
      <c r="P89" s="103">
        <f>AVERAGE(D74:AA74)</f>
        <v>0</v>
      </c>
      <c r="T89" s="93" t="s">
        <v>48</v>
      </c>
      <c r="U89" s="46">
        <v>0</v>
      </c>
    </row>
    <row r="90" spans="3:32" ht="15.75" x14ac:dyDescent="0.25">
      <c r="C90" s="102" t="s">
        <v>104</v>
      </c>
      <c r="D90" s="93"/>
      <c r="E90" s="93"/>
      <c r="F90" s="93"/>
      <c r="G90" s="93"/>
      <c r="H90" s="93"/>
      <c r="I90" s="93"/>
      <c r="J90" s="93"/>
      <c r="P90" s="103">
        <f>AVERAGE(D76:AA76)</f>
        <v>0</v>
      </c>
      <c r="T90" s="93" t="s">
        <v>49</v>
      </c>
      <c r="U90" s="46">
        <v>0</v>
      </c>
    </row>
    <row r="91" spans="3:32" ht="15.75" x14ac:dyDescent="0.25">
      <c r="C91" s="102" t="s">
        <v>105</v>
      </c>
      <c r="D91" s="93"/>
      <c r="E91" s="93"/>
      <c r="F91" s="93"/>
      <c r="G91" s="93"/>
      <c r="H91" s="93"/>
      <c r="I91" s="93"/>
      <c r="J91" s="93"/>
      <c r="P91" s="103" t="e">
        <f>AVERAGE(D78:AA78)</f>
        <v>#DIV/0!</v>
      </c>
      <c r="T91" s="93" t="s">
        <v>50</v>
      </c>
    </row>
    <row r="92" spans="3:32" ht="15.75" x14ac:dyDescent="0.25">
      <c r="C92" s="102" t="s">
        <v>106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103">
        <f>AVERAGE(D79:AA79)</f>
        <v>0</v>
      </c>
      <c r="T92" s="93" t="s">
        <v>51</v>
      </c>
    </row>
    <row r="93" spans="3:32" ht="15.75" x14ac:dyDescent="0.25">
      <c r="C93" s="102" t="s">
        <v>107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103">
        <f>AVERAGE(D80:AA80)</f>
        <v>0</v>
      </c>
      <c r="T93" s="93" t="s">
        <v>52</v>
      </c>
    </row>
    <row r="94" spans="3:32" ht="15.75" x14ac:dyDescent="0.25">
      <c r="C94" s="102" t="s">
        <v>108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103">
        <f>AVERAGE(D81:AA81)</f>
        <v>0</v>
      </c>
      <c r="T94" s="93" t="s">
        <v>53</v>
      </c>
    </row>
    <row r="95" spans="3:32" x14ac:dyDescent="0.25">
      <c r="T95" s="93" t="s">
        <v>54</v>
      </c>
      <c r="U95" s="46">
        <v>0</v>
      </c>
    </row>
    <row r="96" spans="3:32" x14ac:dyDescent="0.25">
      <c r="T96" s="93" t="s">
        <v>55</v>
      </c>
      <c r="U96" s="46">
        <v>0</v>
      </c>
    </row>
    <row r="97" spans="20:21" x14ac:dyDescent="0.25">
      <c r="T97" s="93" t="s">
        <v>56</v>
      </c>
    </row>
    <row r="98" spans="20:21" x14ac:dyDescent="0.25">
      <c r="T98" s="93" t="s">
        <v>57</v>
      </c>
      <c r="U98" s="46">
        <v>0</v>
      </c>
    </row>
    <row r="136" spans="3:33" x14ac:dyDescent="0.25">
      <c r="C136" s="101" t="s">
        <v>46</v>
      </c>
      <c r="D136" s="101">
        <v>1</v>
      </c>
      <c r="E136" s="101">
        <v>2</v>
      </c>
      <c r="F136" s="101">
        <v>3</v>
      </c>
      <c r="G136" s="101">
        <v>4</v>
      </c>
      <c r="H136" s="101">
        <v>5</v>
      </c>
      <c r="I136" s="101">
        <v>6</v>
      </c>
      <c r="J136" s="101">
        <v>7</v>
      </c>
      <c r="K136" s="101">
        <v>8</v>
      </c>
      <c r="L136" s="101">
        <v>9</v>
      </c>
      <c r="M136" s="101">
        <v>10</v>
      </c>
      <c r="N136" s="101">
        <v>11</v>
      </c>
      <c r="O136" s="101">
        <v>12</v>
      </c>
      <c r="P136" s="101">
        <v>13</v>
      </c>
      <c r="Q136" s="101">
        <v>14</v>
      </c>
      <c r="R136" s="101">
        <v>15</v>
      </c>
      <c r="S136" s="101">
        <v>16</v>
      </c>
      <c r="T136" s="101">
        <v>17</v>
      </c>
      <c r="U136" s="101">
        <v>18</v>
      </c>
      <c r="V136" s="101">
        <v>19</v>
      </c>
      <c r="W136" s="101">
        <v>20</v>
      </c>
      <c r="X136" s="101">
        <v>21</v>
      </c>
      <c r="Y136" s="101">
        <v>22</v>
      </c>
      <c r="Z136" s="101">
        <v>23</v>
      </c>
      <c r="AA136" s="101">
        <v>24</v>
      </c>
      <c r="AB136" s="101">
        <v>25</v>
      </c>
      <c r="AC136" s="101">
        <v>26</v>
      </c>
      <c r="AD136" s="101">
        <v>27</v>
      </c>
      <c r="AE136" s="101">
        <v>28</v>
      </c>
      <c r="AF136" s="101">
        <v>29</v>
      </c>
      <c r="AG136" s="101">
        <v>30</v>
      </c>
    </row>
    <row r="137" spans="3:33" x14ac:dyDescent="0.25">
      <c r="C137" s="104" t="s">
        <v>48</v>
      </c>
      <c r="D137" s="64">
        <v>4</v>
      </c>
      <c r="E137" s="64">
        <v>4</v>
      </c>
      <c r="F137" s="64">
        <v>4</v>
      </c>
      <c r="G137" s="64"/>
      <c r="H137" s="64"/>
      <c r="I137" s="64"/>
      <c r="J137" s="64">
        <v>4</v>
      </c>
      <c r="K137" s="64"/>
      <c r="L137" s="64"/>
      <c r="M137" s="64"/>
      <c r="N137" s="64">
        <v>9</v>
      </c>
      <c r="O137" s="64">
        <v>9</v>
      </c>
      <c r="P137" s="64"/>
      <c r="Q137" s="64"/>
      <c r="R137" s="64"/>
      <c r="S137" s="64"/>
      <c r="T137" s="64"/>
      <c r="U137" s="64">
        <v>1</v>
      </c>
      <c r="V137" s="64"/>
      <c r="W137" s="64"/>
      <c r="X137" s="64">
        <v>1</v>
      </c>
      <c r="Y137" s="64"/>
      <c r="Z137" s="64">
        <v>6</v>
      </c>
      <c r="AA137" s="64">
        <v>4</v>
      </c>
      <c r="AB137" s="64">
        <v>3</v>
      </c>
      <c r="AC137" s="64">
        <v>2</v>
      </c>
      <c r="AD137" s="64">
        <v>3</v>
      </c>
      <c r="AE137" s="64">
        <v>4</v>
      </c>
      <c r="AF137" s="64"/>
      <c r="AG137" s="64"/>
    </row>
    <row r="138" spans="3:33" x14ac:dyDescent="0.25">
      <c r="C138" s="101" t="s">
        <v>49</v>
      </c>
      <c r="D138" s="64">
        <v>9</v>
      </c>
      <c r="E138" s="64"/>
      <c r="F138" s="64">
        <v>5</v>
      </c>
      <c r="G138" s="64">
        <v>2</v>
      </c>
      <c r="H138" s="64">
        <v>3</v>
      </c>
      <c r="I138" s="64">
        <v>8</v>
      </c>
      <c r="J138" s="64"/>
      <c r="K138" s="64">
        <v>3</v>
      </c>
      <c r="L138" s="64">
        <v>1</v>
      </c>
      <c r="M138" s="64">
        <v>6</v>
      </c>
      <c r="N138" s="64">
        <v>4</v>
      </c>
      <c r="O138" s="64">
        <v>6</v>
      </c>
      <c r="P138" s="64">
        <v>9</v>
      </c>
      <c r="Q138" s="64"/>
      <c r="R138" s="64">
        <v>8</v>
      </c>
      <c r="S138" s="64">
        <v>2</v>
      </c>
      <c r="T138" s="64">
        <v>3</v>
      </c>
      <c r="U138" s="64">
        <v>4</v>
      </c>
      <c r="V138" s="64"/>
      <c r="W138" s="64">
        <v>8</v>
      </c>
      <c r="X138" s="64">
        <v>3</v>
      </c>
      <c r="Y138" s="64">
        <v>10</v>
      </c>
      <c r="Z138" s="64">
        <v>1</v>
      </c>
      <c r="AA138" s="64">
        <v>2</v>
      </c>
      <c r="AB138" s="64">
        <v>5</v>
      </c>
      <c r="AC138" s="64"/>
      <c r="AD138" s="64">
        <v>6</v>
      </c>
      <c r="AE138" s="64">
        <v>7</v>
      </c>
      <c r="AF138" s="64">
        <v>2</v>
      </c>
      <c r="AG138" s="64">
        <v>9</v>
      </c>
    </row>
    <row r="139" spans="3:33" x14ac:dyDescent="0.25">
      <c r="C139" s="101" t="s">
        <v>50</v>
      </c>
      <c r="D139" s="64"/>
      <c r="E139" s="64"/>
      <c r="F139" s="64">
        <v>10</v>
      </c>
      <c r="G139" s="64">
        <v>7</v>
      </c>
      <c r="H139" s="64">
        <v>9</v>
      </c>
      <c r="I139" s="64">
        <v>2</v>
      </c>
      <c r="J139" s="64">
        <v>1</v>
      </c>
      <c r="K139" s="64"/>
      <c r="L139" s="64"/>
      <c r="M139" s="64"/>
      <c r="N139" s="64"/>
      <c r="O139" s="64">
        <v>5</v>
      </c>
      <c r="P139" s="64">
        <v>1</v>
      </c>
      <c r="Q139" s="64"/>
      <c r="R139" s="64">
        <v>1</v>
      </c>
      <c r="S139" s="64"/>
      <c r="T139" s="64"/>
      <c r="U139" s="64"/>
      <c r="V139" s="64"/>
      <c r="W139" s="64">
        <v>9</v>
      </c>
      <c r="X139" s="64"/>
      <c r="Y139" s="64"/>
      <c r="Z139" s="64"/>
      <c r="AA139" s="64">
        <v>1</v>
      </c>
      <c r="AB139" s="64"/>
      <c r="AC139" s="64">
        <v>1</v>
      </c>
      <c r="AD139" s="64"/>
      <c r="AE139" s="64">
        <v>3</v>
      </c>
      <c r="AF139" s="64">
        <v>1</v>
      </c>
      <c r="AG139" s="64"/>
    </row>
    <row r="140" spans="3:33" x14ac:dyDescent="0.25">
      <c r="C140" s="101" t="s">
        <v>51</v>
      </c>
      <c r="D140" s="64"/>
      <c r="E140" s="64">
        <v>8</v>
      </c>
      <c r="F140" s="64"/>
      <c r="G140" s="64"/>
      <c r="H140" s="64"/>
      <c r="I140" s="64">
        <v>10</v>
      </c>
      <c r="J140" s="64">
        <v>1</v>
      </c>
      <c r="K140" s="64">
        <v>6</v>
      </c>
      <c r="L140" s="64">
        <v>2</v>
      </c>
      <c r="M140" s="64"/>
      <c r="N140" s="64">
        <v>5</v>
      </c>
      <c r="O140" s="64"/>
      <c r="P140" s="64">
        <v>2</v>
      </c>
      <c r="Q140" s="64"/>
      <c r="R140" s="64">
        <v>6</v>
      </c>
      <c r="S140" s="64">
        <v>6</v>
      </c>
      <c r="T140" s="64">
        <v>6</v>
      </c>
      <c r="U140" s="64"/>
      <c r="V140" s="64">
        <v>4</v>
      </c>
      <c r="W140" s="64"/>
      <c r="X140" s="64">
        <v>8</v>
      </c>
      <c r="Y140" s="64">
        <v>8</v>
      </c>
      <c r="Z140" s="64"/>
      <c r="AA140" s="64">
        <v>8</v>
      </c>
      <c r="AB140" s="64"/>
      <c r="AC140" s="64"/>
      <c r="AD140" s="64"/>
      <c r="AE140" s="64"/>
      <c r="AF140" s="64"/>
      <c r="AG140" s="64"/>
    </row>
    <row r="141" spans="3:33" x14ac:dyDescent="0.25">
      <c r="C141" s="101" t="s">
        <v>52</v>
      </c>
      <c r="D141" s="64"/>
      <c r="E141" s="64"/>
      <c r="F141" s="64">
        <v>2</v>
      </c>
      <c r="G141" s="64">
        <v>9</v>
      </c>
      <c r="H141" s="64"/>
      <c r="I141" s="64"/>
      <c r="J141" s="64"/>
      <c r="K141" s="64"/>
      <c r="L141" s="64">
        <v>9</v>
      </c>
      <c r="M141" s="64">
        <v>9</v>
      </c>
      <c r="N141" s="64">
        <v>8</v>
      </c>
      <c r="O141" s="64"/>
      <c r="P141" s="64"/>
      <c r="Q141" s="64">
        <v>3</v>
      </c>
      <c r="R141" s="64"/>
      <c r="S141" s="64"/>
      <c r="T141" s="64"/>
      <c r="U141" s="64">
        <v>5</v>
      </c>
      <c r="V141" s="64">
        <v>9</v>
      </c>
      <c r="W141" s="64"/>
      <c r="X141" s="64"/>
      <c r="Y141" s="64"/>
      <c r="Z141" s="64"/>
      <c r="AA141" s="64"/>
      <c r="AB141" s="64">
        <v>4</v>
      </c>
      <c r="AC141" s="64">
        <v>6</v>
      </c>
      <c r="AD141" s="64"/>
      <c r="AE141" s="64"/>
      <c r="AF141" s="64">
        <v>8</v>
      </c>
      <c r="AG141" s="64">
        <v>3</v>
      </c>
    </row>
    <row r="142" spans="3:33" x14ac:dyDescent="0.25">
      <c r="C142" s="101" t="s">
        <v>53</v>
      </c>
      <c r="D142" s="64"/>
      <c r="E142" s="64"/>
      <c r="F142" s="64"/>
      <c r="G142" s="64">
        <v>10</v>
      </c>
      <c r="H142" s="64">
        <v>1</v>
      </c>
      <c r="I142" s="64"/>
      <c r="J142" s="64"/>
      <c r="K142" s="64"/>
      <c r="L142" s="64"/>
      <c r="M142" s="64">
        <v>3</v>
      </c>
      <c r="N142" s="64"/>
      <c r="O142" s="64">
        <v>3</v>
      </c>
      <c r="P142" s="64"/>
      <c r="Q142" s="64">
        <v>2</v>
      </c>
      <c r="R142" s="64"/>
      <c r="S142" s="64"/>
      <c r="T142" s="64"/>
      <c r="U142" s="64"/>
      <c r="V142" s="64">
        <v>1</v>
      </c>
      <c r="W142" s="64"/>
      <c r="X142" s="64">
        <v>4</v>
      </c>
      <c r="Y142" s="64"/>
      <c r="Z142" s="64">
        <v>2</v>
      </c>
      <c r="AA142" s="64"/>
      <c r="AB142" s="64">
        <v>1</v>
      </c>
      <c r="AC142" s="64"/>
      <c r="AD142" s="64">
        <v>4</v>
      </c>
      <c r="AE142" s="64"/>
      <c r="AF142" s="64">
        <v>5</v>
      </c>
      <c r="AG142" s="64">
        <v>4</v>
      </c>
    </row>
    <row r="143" spans="3:33" x14ac:dyDescent="0.25">
      <c r="C143" s="101" t="s">
        <v>54</v>
      </c>
      <c r="D143" s="64">
        <v>8</v>
      </c>
      <c r="E143" s="64">
        <v>2</v>
      </c>
      <c r="F143" s="64">
        <v>6</v>
      </c>
      <c r="G143" s="64"/>
      <c r="H143" s="64">
        <v>7</v>
      </c>
      <c r="I143" s="64"/>
      <c r="J143" s="64">
        <v>8</v>
      </c>
      <c r="K143" s="64">
        <v>5</v>
      </c>
      <c r="L143" s="64"/>
      <c r="M143" s="64">
        <v>3</v>
      </c>
      <c r="N143" s="64"/>
      <c r="O143" s="64">
        <v>4</v>
      </c>
      <c r="P143" s="64"/>
      <c r="Q143" s="64">
        <v>7</v>
      </c>
      <c r="R143" s="64"/>
      <c r="S143" s="64">
        <v>8</v>
      </c>
      <c r="T143" s="64">
        <v>2</v>
      </c>
      <c r="U143" s="64"/>
      <c r="V143" s="64"/>
      <c r="W143" s="64"/>
      <c r="X143" s="64"/>
      <c r="Y143" s="64">
        <v>3</v>
      </c>
      <c r="Z143" s="64">
        <v>4</v>
      </c>
      <c r="AA143" s="64">
        <v>3</v>
      </c>
      <c r="AB143" s="64">
        <v>7</v>
      </c>
      <c r="AC143" s="64"/>
      <c r="AD143" s="64"/>
      <c r="AE143" s="64"/>
      <c r="AF143" s="64"/>
      <c r="AG143" s="64">
        <v>7</v>
      </c>
    </row>
    <row r="144" spans="3:33" x14ac:dyDescent="0.25">
      <c r="C144" s="101" t="s">
        <v>55</v>
      </c>
      <c r="D144" s="64">
        <v>3</v>
      </c>
      <c r="E144" s="64">
        <v>10</v>
      </c>
      <c r="F144" s="64"/>
      <c r="G144" s="64"/>
      <c r="H144" s="64"/>
      <c r="I144" s="64">
        <v>3</v>
      </c>
      <c r="J144" s="64"/>
      <c r="K144" s="64"/>
      <c r="L144" s="64">
        <v>8</v>
      </c>
      <c r="M144" s="64"/>
      <c r="N144" s="64">
        <v>1</v>
      </c>
      <c r="O144" s="64"/>
      <c r="P144" s="64">
        <v>3</v>
      </c>
      <c r="Q144" s="64">
        <v>4</v>
      </c>
      <c r="R144" s="64"/>
      <c r="S144" s="64">
        <v>9</v>
      </c>
      <c r="T144" s="64">
        <v>7</v>
      </c>
      <c r="U144" s="64"/>
      <c r="V144" s="64">
        <v>2</v>
      </c>
      <c r="W144" s="64">
        <v>1</v>
      </c>
      <c r="X144" s="64"/>
      <c r="Y144" s="64">
        <v>5</v>
      </c>
      <c r="Z144" s="64"/>
      <c r="AA144" s="64"/>
      <c r="AB144" s="64"/>
      <c r="AC144" s="64">
        <v>4</v>
      </c>
      <c r="AD144" s="64">
        <v>5</v>
      </c>
      <c r="AE144" s="64">
        <v>5</v>
      </c>
      <c r="AF144" s="64"/>
      <c r="AG144" s="64"/>
    </row>
    <row r="145" spans="3:33" x14ac:dyDescent="0.25">
      <c r="C145" s="101" t="s">
        <v>56</v>
      </c>
      <c r="D145" s="64"/>
      <c r="E145" s="64">
        <v>4</v>
      </c>
      <c r="F145" s="64"/>
      <c r="G145" s="64"/>
      <c r="H145" s="64">
        <v>10</v>
      </c>
      <c r="I145" s="64"/>
      <c r="J145" s="64">
        <v>9</v>
      </c>
      <c r="K145" s="64">
        <v>10</v>
      </c>
      <c r="L145" s="64"/>
      <c r="M145" s="64">
        <v>2</v>
      </c>
      <c r="N145" s="64"/>
      <c r="O145" s="64"/>
      <c r="P145" s="64"/>
      <c r="Q145" s="64">
        <v>6</v>
      </c>
      <c r="R145" s="64">
        <v>5</v>
      </c>
      <c r="S145" s="64">
        <v>3</v>
      </c>
      <c r="T145" s="64">
        <v>10</v>
      </c>
      <c r="U145" s="64">
        <v>9</v>
      </c>
      <c r="V145" s="64">
        <v>7</v>
      </c>
      <c r="W145" s="64">
        <v>7</v>
      </c>
      <c r="X145" s="64"/>
      <c r="Y145" s="64"/>
      <c r="Z145" s="64">
        <v>3</v>
      </c>
      <c r="AA145" s="64"/>
      <c r="AB145" s="64"/>
      <c r="AC145" s="64">
        <v>8</v>
      </c>
      <c r="AD145" s="64"/>
      <c r="AE145" s="64"/>
      <c r="AF145" s="64">
        <v>3</v>
      </c>
      <c r="AG145" s="64">
        <v>1</v>
      </c>
    </row>
    <row r="146" spans="3:33" x14ac:dyDescent="0.25">
      <c r="C146" s="101" t="s">
        <v>57</v>
      </c>
      <c r="D146" s="64">
        <v>3</v>
      </c>
      <c r="E146" s="64"/>
      <c r="F146" s="64"/>
      <c r="G146" s="64">
        <v>3</v>
      </c>
      <c r="H146" s="64"/>
      <c r="I146" s="64">
        <v>1</v>
      </c>
      <c r="J146" s="64"/>
      <c r="K146" s="64">
        <v>2</v>
      </c>
      <c r="L146" s="64">
        <v>3</v>
      </c>
      <c r="M146" s="64"/>
      <c r="N146" s="64"/>
      <c r="O146" s="64"/>
      <c r="P146" s="64">
        <v>8</v>
      </c>
      <c r="Q146" s="64"/>
      <c r="R146" s="64">
        <v>3</v>
      </c>
      <c r="S146" s="64"/>
      <c r="T146" s="64"/>
      <c r="U146" s="64">
        <v>3</v>
      </c>
      <c r="V146" s="64"/>
      <c r="W146" s="64">
        <v>2</v>
      </c>
      <c r="X146" s="64">
        <v>6</v>
      </c>
      <c r="Y146" s="64">
        <v>2</v>
      </c>
      <c r="Z146" s="64"/>
      <c r="AA146" s="64"/>
      <c r="AB146" s="64"/>
      <c r="AC146" s="64"/>
      <c r="AD146" s="64">
        <v>5</v>
      </c>
      <c r="AE146" s="64">
        <v>1</v>
      </c>
      <c r="AF146" s="64"/>
      <c r="AG146" s="64"/>
    </row>
  </sheetData>
  <mergeCells count="2">
    <mergeCell ref="AD83:AE83"/>
    <mergeCell ref="AD85:AF85"/>
  </mergeCells>
  <pageMargins left="0.31496062992125984" right="0.31496062992125984" top="0.74803149606299213" bottom="0.74803149606299213" header="0.31496062992125984" footer="0.31496062992125984"/>
  <pageSetup paperSize="9" scale="2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0"/>
  <sheetViews>
    <sheetView topLeftCell="AC1" workbookViewId="0">
      <selection activeCell="H1" sqref="H1:BO6"/>
    </sheetView>
  </sheetViews>
  <sheetFormatPr defaultRowHeight="15" x14ac:dyDescent="0.25"/>
  <cols>
    <col min="1" max="1" width="6.85546875" customWidth="1"/>
    <col min="2" max="6" width="6.85546875" style="27" customWidth="1"/>
    <col min="8" max="66" width="6.7109375" customWidth="1"/>
  </cols>
  <sheetData>
    <row r="1" spans="1:67" ht="18.75" x14ac:dyDescent="0.25">
      <c r="A1" s="54">
        <v>1</v>
      </c>
      <c r="B1" s="55">
        <v>1</v>
      </c>
      <c r="C1" s="55">
        <v>2</v>
      </c>
      <c r="D1" s="55">
        <v>7</v>
      </c>
      <c r="E1" s="55">
        <v>8</v>
      </c>
      <c r="F1" s="55">
        <v>10</v>
      </c>
      <c r="H1" s="54">
        <v>1</v>
      </c>
      <c r="I1" s="53"/>
      <c r="J1" s="54">
        <v>2</v>
      </c>
      <c r="K1" s="53"/>
      <c r="L1" s="54">
        <v>3</v>
      </c>
      <c r="M1" s="53"/>
      <c r="N1" s="54">
        <v>4</v>
      </c>
      <c r="O1" s="53"/>
      <c r="P1" s="54">
        <v>5</v>
      </c>
      <c r="Q1" s="53"/>
      <c r="R1" s="54">
        <v>6</v>
      </c>
      <c r="S1" s="53"/>
      <c r="T1" s="54">
        <v>7</v>
      </c>
      <c r="U1" s="53"/>
      <c r="V1" s="54">
        <v>8</v>
      </c>
      <c r="W1" s="53"/>
      <c r="X1" s="54">
        <v>9</v>
      </c>
      <c r="Y1" s="53"/>
      <c r="Z1" s="54">
        <v>10</v>
      </c>
      <c r="AA1" s="53"/>
      <c r="AB1" s="54">
        <v>11</v>
      </c>
      <c r="AC1" s="53"/>
      <c r="AD1" s="54">
        <v>12</v>
      </c>
      <c r="AE1" s="53"/>
      <c r="AF1" s="54">
        <v>13</v>
      </c>
      <c r="AG1" s="53"/>
      <c r="AH1" s="54">
        <v>14</v>
      </c>
      <c r="AI1" s="53"/>
      <c r="AJ1" s="54">
        <v>15</v>
      </c>
      <c r="AK1" s="53"/>
      <c r="AL1" s="54">
        <v>16</v>
      </c>
      <c r="AM1" s="53"/>
      <c r="AN1" s="54">
        <v>17</v>
      </c>
      <c r="AO1" s="53"/>
      <c r="AP1" s="54">
        <v>18</v>
      </c>
      <c r="AQ1" s="53"/>
      <c r="AR1" s="54">
        <v>19</v>
      </c>
      <c r="AS1" s="53"/>
      <c r="AT1" s="54">
        <v>20</v>
      </c>
      <c r="AU1" s="53"/>
      <c r="AV1" s="54">
        <v>21</v>
      </c>
      <c r="AW1" s="53"/>
      <c r="AX1" s="54">
        <v>22</v>
      </c>
      <c r="AY1" s="53"/>
      <c r="AZ1" s="54">
        <v>23</v>
      </c>
      <c r="BA1" s="53"/>
      <c r="BB1" s="54">
        <v>24</v>
      </c>
      <c r="BC1" s="53"/>
      <c r="BD1" s="54">
        <v>25</v>
      </c>
      <c r="BE1" s="53"/>
      <c r="BF1" s="54">
        <v>26</v>
      </c>
      <c r="BG1" s="53"/>
      <c r="BH1" s="54">
        <v>27</v>
      </c>
      <c r="BI1" s="53"/>
      <c r="BJ1" s="54">
        <v>28</v>
      </c>
      <c r="BK1" s="53"/>
      <c r="BL1" s="54">
        <v>29</v>
      </c>
      <c r="BM1" s="53"/>
      <c r="BN1" s="54">
        <v>30</v>
      </c>
      <c r="BO1" s="28"/>
    </row>
    <row r="2" spans="1:67" ht="18.75" x14ac:dyDescent="0.25">
      <c r="A2" s="53"/>
      <c r="B2" s="52">
        <v>4</v>
      </c>
      <c r="C2" s="52">
        <v>9</v>
      </c>
      <c r="D2" s="52">
        <v>8</v>
      </c>
      <c r="E2" s="52">
        <v>3</v>
      </c>
      <c r="F2" s="52">
        <v>3</v>
      </c>
      <c r="H2" s="55">
        <v>1</v>
      </c>
      <c r="I2" s="52">
        <v>4</v>
      </c>
      <c r="J2" s="55">
        <v>1</v>
      </c>
      <c r="K2" s="52">
        <v>4</v>
      </c>
      <c r="L2" s="55">
        <v>1</v>
      </c>
      <c r="M2" s="52">
        <v>4</v>
      </c>
      <c r="N2" s="55">
        <v>2</v>
      </c>
      <c r="O2" s="52">
        <v>2</v>
      </c>
      <c r="P2" s="55">
        <v>2</v>
      </c>
      <c r="Q2" s="52">
        <v>3</v>
      </c>
      <c r="R2" s="55">
        <v>2</v>
      </c>
      <c r="S2" s="52">
        <v>8</v>
      </c>
      <c r="T2" s="55">
        <v>1</v>
      </c>
      <c r="U2" s="52">
        <v>4</v>
      </c>
      <c r="V2" s="55">
        <v>2</v>
      </c>
      <c r="W2" s="52">
        <v>3</v>
      </c>
      <c r="X2" s="55">
        <v>2</v>
      </c>
      <c r="Y2" s="52">
        <v>1</v>
      </c>
      <c r="Z2" s="55">
        <v>2</v>
      </c>
      <c r="AA2" s="52">
        <v>6</v>
      </c>
      <c r="AB2" s="55">
        <v>1</v>
      </c>
      <c r="AC2" s="52">
        <v>9</v>
      </c>
      <c r="AD2" s="55">
        <v>1</v>
      </c>
      <c r="AE2" s="52">
        <v>9</v>
      </c>
      <c r="AF2" s="55">
        <v>2</v>
      </c>
      <c r="AG2" s="52">
        <v>9</v>
      </c>
      <c r="AH2" s="55">
        <v>5</v>
      </c>
      <c r="AI2" s="52">
        <v>3</v>
      </c>
      <c r="AJ2" s="55">
        <v>2</v>
      </c>
      <c r="AK2" s="52">
        <v>8</v>
      </c>
      <c r="AL2" s="55">
        <v>2</v>
      </c>
      <c r="AM2" s="52">
        <v>2</v>
      </c>
      <c r="AN2" s="55">
        <v>2</v>
      </c>
      <c r="AO2" s="52">
        <v>3</v>
      </c>
      <c r="AP2" s="55">
        <v>1</v>
      </c>
      <c r="AQ2" s="52">
        <v>1</v>
      </c>
      <c r="AR2" s="55">
        <v>4</v>
      </c>
      <c r="AS2" s="52">
        <v>4</v>
      </c>
      <c r="AT2" s="55">
        <v>2</v>
      </c>
      <c r="AU2" s="52">
        <v>8</v>
      </c>
      <c r="AV2" s="55">
        <v>1</v>
      </c>
      <c r="AW2" s="52">
        <v>1</v>
      </c>
      <c r="AX2" s="55">
        <v>2</v>
      </c>
      <c r="AY2" s="52">
        <v>10</v>
      </c>
      <c r="AZ2" s="55">
        <v>1</v>
      </c>
      <c r="BA2" s="52">
        <v>6</v>
      </c>
      <c r="BB2" s="55">
        <v>1</v>
      </c>
      <c r="BC2" s="52">
        <v>4</v>
      </c>
      <c r="BD2" s="55">
        <v>1</v>
      </c>
      <c r="BE2" s="52">
        <v>3</v>
      </c>
      <c r="BF2" s="55">
        <v>1</v>
      </c>
      <c r="BG2" s="52">
        <v>2</v>
      </c>
      <c r="BH2" s="55">
        <v>1</v>
      </c>
      <c r="BI2" s="52">
        <v>3</v>
      </c>
      <c r="BJ2" s="55">
        <v>1</v>
      </c>
      <c r="BK2" s="52">
        <v>4</v>
      </c>
      <c r="BL2" s="55">
        <v>2</v>
      </c>
      <c r="BM2" s="52">
        <v>2</v>
      </c>
      <c r="BN2" s="55">
        <v>2</v>
      </c>
      <c r="BO2" s="52">
        <v>9</v>
      </c>
    </row>
    <row r="3" spans="1:67" ht="18.75" x14ac:dyDescent="0.25">
      <c r="A3" s="54">
        <v>2</v>
      </c>
      <c r="B3" s="55">
        <v>1</v>
      </c>
      <c r="C3" s="55">
        <v>4</v>
      </c>
      <c r="D3" s="55">
        <v>7</v>
      </c>
      <c r="E3" s="55">
        <v>8</v>
      </c>
      <c r="F3" s="55">
        <v>9</v>
      </c>
      <c r="H3" s="55">
        <v>2</v>
      </c>
      <c r="I3" s="52">
        <v>9</v>
      </c>
      <c r="J3" s="55">
        <v>4</v>
      </c>
      <c r="K3" s="52">
        <v>8</v>
      </c>
      <c r="L3" s="55">
        <v>2</v>
      </c>
      <c r="M3" s="52">
        <v>5</v>
      </c>
      <c r="N3" s="55">
        <v>3</v>
      </c>
      <c r="O3" s="52">
        <v>7</v>
      </c>
      <c r="P3" s="55">
        <v>3</v>
      </c>
      <c r="Q3" s="52">
        <v>9</v>
      </c>
      <c r="R3" s="55">
        <v>3</v>
      </c>
      <c r="S3" s="52">
        <v>2</v>
      </c>
      <c r="T3" s="55">
        <v>3</v>
      </c>
      <c r="U3" s="52">
        <v>1</v>
      </c>
      <c r="V3" s="55">
        <v>4</v>
      </c>
      <c r="W3" s="52">
        <v>6</v>
      </c>
      <c r="X3" s="55">
        <v>4</v>
      </c>
      <c r="Y3" s="52">
        <v>2</v>
      </c>
      <c r="Z3" s="55">
        <v>5</v>
      </c>
      <c r="AA3" s="52">
        <v>9</v>
      </c>
      <c r="AB3" s="55">
        <v>2</v>
      </c>
      <c r="AC3" s="52">
        <v>4</v>
      </c>
      <c r="AD3" s="55">
        <v>2</v>
      </c>
      <c r="AE3" s="52">
        <v>6</v>
      </c>
      <c r="AF3" s="55">
        <v>3</v>
      </c>
      <c r="AG3" s="52">
        <v>1</v>
      </c>
      <c r="AH3" s="55">
        <v>6</v>
      </c>
      <c r="AI3" s="52">
        <v>2</v>
      </c>
      <c r="AJ3" s="55">
        <v>3</v>
      </c>
      <c r="AK3" s="52">
        <v>1</v>
      </c>
      <c r="AL3" s="55">
        <v>4</v>
      </c>
      <c r="AM3" s="52">
        <v>6</v>
      </c>
      <c r="AN3" s="55">
        <v>4</v>
      </c>
      <c r="AO3" s="52">
        <v>6</v>
      </c>
      <c r="AP3" s="55">
        <v>2</v>
      </c>
      <c r="AQ3" s="52">
        <v>4</v>
      </c>
      <c r="AR3" s="55">
        <v>5</v>
      </c>
      <c r="AS3" s="52">
        <v>9</v>
      </c>
      <c r="AT3" s="55">
        <v>3</v>
      </c>
      <c r="AU3" s="52">
        <v>9</v>
      </c>
      <c r="AV3" s="55">
        <v>2</v>
      </c>
      <c r="AW3" s="52">
        <v>3</v>
      </c>
      <c r="AX3" s="55">
        <v>4</v>
      </c>
      <c r="AY3" s="52">
        <v>8</v>
      </c>
      <c r="AZ3" s="55">
        <v>2</v>
      </c>
      <c r="BA3" s="52">
        <v>1</v>
      </c>
      <c r="BB3" s="55">
        <v>2</v>
      </c>
      <c r="BC3" s="52">
        <v>2</v>
      </c>
      <c r="BD3" s="55">
        <v>2</v>
      </c>
      <c r="BE3" s="52">
        <v>5</v>
      </c>
      <c r="BF3" s="55">
        <v>3</v>
      </c>
      <c r="BG3" s="52">
        <v>1</v>
      </c>
      <c r="BH3" s="55">
        <v>2</v>
      </c>
      <c r="BI3" s="52">
        <v>6</v>
      </c>
      <c r="BJ3" s="55">
        <v>2</v>
      </c>
      <c r="BK3" s="52">
        <v>7</v>
      </c>
      <c r="BL3" s="55">
        <v>3</v>
      </c>
      <c r="BM3" s="52">
        <v>1</v>
      </c>
      <c r="BN3" s="55">
        <v>5</v>
      </c>
      <c r="BO3" s="52">
        <v>3</v>
      </c>
    </row>
    <row r="4" spans="1:67" ht="18.75" x14ac:dyDescent="0.25">
      <c r="A4" s="53"/>
      <c r="B4" s="52">
        <v>4</v>
      </c>
      <c r="C4" s="52">
        <v>8</v>
      </c>
      <c r="D4" s="52">
        <v>2</v>
      </c>
      <c r="E4" s="52">
        <v>10</v>
      </c>
      <c r="F4" s="52">
        <v>4</v>
      </c>
      <c r="H4" s="55">
        <v>7</v>
      </c>
      <c r="I4" s="52">
        <v>8</v>
      </c>
      <c r="J4" s="55">
        <v>7</v>
      </c>
      <c r="K4" s="52">
        <v>2</v>
      </c>
      <c r="L4" s="55">
        <v>3</v>
      </c>
      <c r="M4" s="52">
        <v>10</v>
      </c>
      <c r="N4" s="55">
        <v>5</v>
      </c>
      <c r="O4" s="52">
        <v>9</v>
      </c>
      <c r="P4" s="55">
        <v>6</v>
      </c>
      <c r="Q4" s="52">
        <v>1</v>
      </c>
      <c r="R4" s="55">
        <v>4</v>
      </c>
      <c r="S4" s="52">
        <v>10</v>
      </c>
      <c r="T4" s="55">
        <v>4</v>
      </c>
      <c r="U4" s="52">
        <v>1</v>
      </c>
      <c r="V4" s="55">
        <v>7</v>
      </c>
      <c r="W4" s="52">
        <v>5</v>
      </c>
      <c r="X4" s="55">
        <v>5</v>
      </c>
      <c r="Y4" s="52">
        <v>9</v>
      </c>
      <c r="Z4" s="55">
        <v>6</v>
      </c>
      <c r="AA4" s="52">
        <v>3</v>
      </c>
      <c r="AB4" s="55">
        <v>4</v>
      </c>
      <c r="AC4" s="52">
        <v>5</v>
      </c>
      <c r="AD4" s="55">
        <v>3</v>
      </c>
      <c r="AE4" s="52">
        <v>5</v>
      </c>
      <c r="AF4" s="55">
        <v>4</v>
      </c>
      <c r="AG4" s="52">
        <v>2</v>
      </c>
      <c r="AH4" s="55">
        <v>7</v>
      </c>
      <c r="AI4" s="52">
        <v>7</v>
      </c>
      <c r="AJ4" s="55">
        <v>4</v>
      </c>
      <c r="AK4" s="52">
        <v>6</v>
      </c>
      <c r="AL4" s="55">
        <v>7</v>
      </c>
      <c r="AM4" s="52">
        <v>8</v>
      </c>
      <c r="AN4" s="55">
        <v>7</v>
      </c>
      <c r="AO4" s="52">
        <v>2</v>
      </c>
      <c r="AP4" s="55">
        <v>5</v>
      </c>
      <c r="AQ4" s="52">
        <v>5</v>
      </c>
      <c r="AR4" s="55">
        <v>6</v>
      </c>
      <c r="AS4" s="52">
        <v>1</v>
      </c>
      <c r="AT4" s="55">
        <v>8</v>
      </c>
      <c r="AU4" s="52">
        <v>1</v>
      </c>
      <c r="AV4" s="55">
        <v>4</v>
      </c>
      <c r="AW4" s="52">
        <v>8</v>
      </c>
      <c r="AX4" s="55">
        <v>7</v>
      </c>
      <c r="AY4" s="52">
        <v>3</v>
      </c>
      <c r="AZ4" s="55">
        <v>6</v>
      </c>
      <c r="BA4" s="52">
        <v>2</v>
      </c>
      <c r="BB4" s="55">
        <v>3</v>
      </c>
      <c r="BC4" s="52">
        <v>1</v>
      </c>
      <c r="BD4" s="55">
        <v>5</v>
      </c>
      <c r="BE4" s="52">
        <v>4</v>
      </c>
      <c r="BF4" s="55">
        <v>5</v>
      </c>
      <c r="BG4" s="52">
        <v>6</v>
      </c>
      <c r="BH4" s="55">
        <v>6</v>
      </c>
      <c r="BI4" s="52">
        <v>4</v>
      </c>
      <c r="BJ4" s="55">
        <v>3</v>
      </c>
      <c r="BK4" s="52">
        <v>3</v>
      </c>
      <c r="BL4" s="55">
        <v>5</v>
      </c>
      <c r="BM4" s="52">
        <v>8</v>
      </c>
      <c r="BN4" s="55">
        <v>6</v>
      </c>
      <c r="BO4" s="52">
        <v>4</v>
      </c>
    </row>
    <row r="5" spans="1:67" ht="18.75" x14ac:dyDescent="0.25">
      <c r="A5" s="54">
        <v>3</v>
      </c>
      <c r="B5" s="55">
        <v>1</v>
      </c>
      <c r="C5" s="55">
        <v>2</v>
      </c>
      <c r="D5" s="55">
        <v>3</v>
      </c>
      <c r="E5" s="55">
        <v>5</v>
      </c>
      <c r="F5" s="55">
        <v>7</v>
      </c>
      <c r="H5" s="55">
        <v>8</v>
      </c>
      <c r="I5" s="52">
        <v>3</v>
      </c>
      <c r="J5" s="55">
        <v>8</v>
      </c>
      <c r="K5" s="52">
        <v>10</v>
      </c>
      <c r="L5" s="55">
        <v>5</v>
      </c>
      <c r="M5" s="52">
        <v>2</v>
      </c>
      <c r="N5" s="55">
        <v>6</v>
      </c>
      <c r="O5" s="52">
        <v>10</v>
      </c>
      <c r="P5" s="55">
        <v>7</v>
      </c>
      <c r="Q5" s="52">
        <v>7</v>
      </c>
      <c r="R5" s="55">
        <v>8</v>
      </c>
      <c r="S5" s="52">
        <v>3</v>
      </c>
      <c r="T5" s="55">
        <v>7</v>
      </c>
      <c r="U5" s="52">
        <v>8</v>
      </c>
      <c r="V5" s="55">
        <v>9</v>
      </c>
      <c r="W5" s="52">
        <v>10</v>
      </c>
      <c r="X5" s="55">
        <v>8</v>
      </c>
      <c r="Y5" s="52">
        <v>8</v>
      </c>
      <c r="Z5" s="55">
        <v>7</v>
      </c>
      <c r="AA5" s="52">
        <v>3</v>
      </c>
      <c r="AB5" s="55">
        <v>5</v>
      </c>
      <c r="AC5" s="52">
        <v>8</v>
      </c>
      <c r="AD5" s="55">
        <v>6</v>
      </c>
      <c r="AE5" s="52">
        <v>3</v>
      </c>
      <c r="AF5" s="55">
        <v>8</v>
      </c>
      <c r="AG5" s="52">
        <v>3</v>
      </c>
      <c r="AH5" s="55">
        <v>8</v>
      </c>
      <c r="AI5" s="52">
        <v>4</v>
      </c>
      <c r="AJ5" s="55">
        <v>9</v>
      </c>
      <c r="AK5" s="52">
        <v>5</v>
      </c>
      <c r="AL5" s="55">
        <v>8</v>
      </c>
      <c r="AM5" s="52">
        <v>9</v>
      </c>
      <c r="AN5" s="55">
        <v>8</v>
      </c>
      <c r="AO5" s="52">
        <v>7</v>
      </c>
      <c r="AP5" s="55">
        <v>9</v>
      </c>
      <c r="AQ5" s="52">
        <v>9</v>
      </c>
      <c r="AR5" s="55">
        <v>8</v>
      </c>
      <c r="AS5" s="52">
        <v>2</v>
      </c>
      <c r="AT5" s="55">
        <v>9</v>
      </c>
      <c r="AU5" s="52">
        <v>7</v>
      </c>
      <c r="AV5" s="55">
        <v>6</v>
      </c>
      <c r="AW5" s="52">
        <v>4</v>
      </c>
      <c r="AX5" s="55">
        <v>8</v>
      </c>
      <c r="AY5" s="52">
        <v>5</v>
      </c>
      <c r="AZ5" s="55">
        <v>7</v>
      </c>
      <c r="BA5" s="52">
        <v>4</v>
      </c>
      <c r="BB5" s="55">
        <v>4</v>
      </c>
      <c r="BC5" s="52">
        <v>8</v>
      </c>
      <c r="BD5" s="55">
        <v>6</v>
      </c>
      <c r="BE5" s="52">
        <v>1</v>
      </c>
      <c r="BF5" s="55">
        <v>8</v>
      </c>
      <c r="BG5" s="52">
        <v>4</v>
      </c>
      <c r="BH5" s="55">
        <v>8</v>
      </c>
      <c r="BI5" s="52">
        <v>5</v>
      </c>
      <c r="BJ5" s="55">
        <v>8</v>
      </c>
      <c r="BK5" s="52">
        <v>5</v>
      </c>
      <c r="BL5" s="55">
        <v>6</v>
      </c>
      <c r="BM5" s="52">
        <v>5</v>
      </c>
      <c r="BN5" s="55">
        <v>7</v>
      </c>
      <c r="BO5" s="52">
        <v>7</v>
      </c>
    </row>
    <row r="6" spans="1:67" ht="18.75" x14ac:dyDescent="0.25">
      <c r="A6" s="53"/>
      <c r="B6" s="52">
        <v>4</v>
      </c>
      <c r="C6" s="52">
        <v>5</v>
      </c>
      <c r="D6" s="52">
        <v>10</v>
      </c>
      <c r="E6" s="52">
        <v>2</v>
      </c>
      <c r="F6" s="52">
        <v>6</v>
      </c>
      <c r="H6" s="55">
        <v>10</v>
      </c>
      <c r="I6" s="52">
        <v>3</v>
      </c>
      <c r="J6" s="55">
        <v>9</v>
      </c>
      <c r="K6" s="52">
        <v>4</v>
      </c>
      <c r="L6" s="55">
        <v>7</v>
      </c>
      <c r="M6" s="52">
        <v>6</v>
      </c>
      <c r="N6" s="55">
        <v>10</v>
      </c>
      <c r="O6" s="52">
        <v>3</v>
      </c>
      <c r="P6" s="55">
        <v>9</v>
      </c>
      <c r="Q6" s="52">
        <v>10</v>
      </c>
      <c r="R6" s="55">
        <v>10</v>
      </c>
      <c r="S6" s="52">
        <v>1</v>
      </c>
      <c r="T6" s="55">
        <v>9</v>
      </c>
      <c r="U6" s="52">
        <v>9</v>
      </c>
      <c r="V6" s="55">
        <v>10</v>
      </c>
      <c r="W6" s="52">
        <v>2</v>
      </c>
      <c r="X6" s="55">
        <v>10</v>
      </c>
      <c r="Y6" s="52">
        <v>3</v>
      </c>
      <c r="Z6" s="55">
        <v>9</v>
      </c>
      <c r="AA6" s="52">
        <v>2</v>
      </c>
      <c r="AB6" s="55">
        <v>8</v>
      </c>
      <c r="AC6" s="52">
        <v>1</v>
      </c>
      <c r="AD6" s="55">
        <v>7</v>
      </c>
      <c r="AE6" s="52">
        <v>4</v>
      </c>
      <c r="AF6" s="55">
        <v>10</v>
      </c>
      <c r="AG6" s="52">
        <v>8</v>
      </c>
      <c r="AH6" s="55">
        <v>9</v>
      </c>
      <c r="AI6" s="52">
        <v>6</v>
      </c>
      <c r="AJ6" s="55">
        <v>10</v>
      </c>
      <c r="AK6" s="52">
        <v>3</v>
      </c>
      <c r="AL6" s="55">
        <v>9</v>
      </c>
      <c r="AM6" s="52">
        <v>3</v>
      </c>
      <c r="AN6" s="55">
        <v>9</v>
      </c>
      <c r="AO6" s="52">
        <v>10</v>
      </c>
      <c r="AP6" s="55">
        <v>10</v>
      </c>
      <c r="AQ6" s="52">
        <v>3</v>
      </c>
      <c r="AR6" s="55">
        <v>9</v>
      </c>
      <c r="AS6" s="52">
        <v>7</v>
      </c>
      <c r="AT6" s="55">
        <v>10</v>
      </c>
      <c r="AU6" s="52">
        <v>2</v>
      </c>
      <c r="AV6" s="55">
        <v>10</v>
      </c>
      <c r="AW6" s="52">
        <v>6</v>
      </c>
      <c r="AX6" s="55">
        <v>10</v>
      </c>
      <c r="AY6" s="52">
        <v>2</v>
      </c>
      <c r="AZ6" s="55">
        <v>9</v>
      </c>
      <c r="BA6" s="52">
        <v>3</v>
      </c>
      <c r="BB6" s="55">
        <v>7</v>
      </c>
      <c r="BC6" s="52">
        <v>3</v>
      </c>
      <c r="BD6" s="55">
        <v>7</v>
      </c>
      <c r="BE6" s="52">
        <v>7</v>
      </c>
      <c r="BF6" s="55">
        <v>9</v>
      </c>
      <c r="BG6" s="52">
        <v>8</v>
      </c>
      <c r="BH6" s="55">
        <v>10</v>
      </c>
      <c r="BI6" s="52">
        <v>5</v>
      </c>
      <c r="BJ6" s="55">
        <v>10</v>
      </c>
      <c r="BK6" s="52">
        <v>1</v>
      </c>
      <c r="BL6" s="55">
        <v>9</v>
      </c>
      <c r="BM6" s="52">
        <v>3</v>
      </c>
      <c r="BN6" s="55">
        <v>9</v>
      </c>
      <c r="BO6" s="52">
        <v>1</v>
      </c>
    </row>
    <row r="7" spans="1:67" ht="18.75" x14ac:dyDescent="0.25">
      <c r="A7" s="54">
        <v>4</v>
      </c>
      <c r="B7" s="55">
        <v>2</v>
      </c>
      <c r="C7" s="55">
        <v>3</v>
      </c>
      <c r="D7" s="55">
        <v>5</v>
      </c>
      <c r="E7" s="55">
        <v>6</v>
      </c>
      <c r="F7" s="55">
        <v>10</v>
      </c>
    </row>
    <row r="8" spans="1:67" ht="18.75" x14ac:dyDescent="0.25">
      <c r="A8" s="53"/>
      <c r="B8" s="52">
        <v>2</v>
      </c>
      <c r="C8" s="52">
        <v>7</v>
      </c>
      <c r="D8" s="52">
        <v>9</v>
      </c>
      <c r="E8" s="52">
        <v>10</v>
      </c>
      <c r="F8" s="52">
        <v>3</v>
      </c>
    </row>
    <row r="9" spans="1:67" ht="18.75" x14ac:dyDescent="0.25">
      <c r="A9" s="54">
        <v>5</v>
      </c>
      <c r="B9" s="55">
        <v>2</v>
      </c>
      <c r="C9" s="55">
        <v>3</v>
      </c>
      <c r="D9" s="55">
        <v>6</v>
      </c>
      <c r="E9" s="55">
        <v>7</v>
      </c>
      <c r="F9" s="55">
        <v>9</v>
      </c>
    </row>
    <row r="10" spans="1:67" ht="18.75" x14ac:dyDescent="0.25">
      <c r="A10" s="53"/>
      <c r="B10" s="52">
        <v>3</v>
      </c>
      <c r="C10" s="52">
        <v>9</v>
      </c>
      <c r="D10" s="52">
        <v>1</v>
      </c>
      <c r="E10" s="52">
        <v>7</v>
      </c>
      <c r="F10" s="52">
        <v>10</v>
      </c>
    </row>
    <row r="11" spans="1:67" ht="18.75" x14ac:dyDescent="0.25">
      <c r="A11" s="54">
        <v>6</v>
      </c>
      <c r="B11" s="55">
        <v>2</v>
      </c>
      <c r="C11" s="55">
        <v>3</v>
      </c>
      <c r="D11" s="55">
        <v>4</v>
      </c>
      <c r="E11" s="55">
        <v>8</v>
      </c>
      <c r="F11" s="55">
        <v>10</v>
      </c>
    </row>
    <row r="12" spans="1:67" ht="18.75" x14ac:dyDescent="0.25">
      <c r="A12" s="53"/>
      <c r="B12" s="52">
        <v>8</v>
      </c>
      <c r="C12" s="52">
        <v>2</v>
      </c>
      <c r="D12" s="52">
        <v>10</v>
      </c>
      <c r="E12" s="52">
        <v>3</v>
      </c>
      <c r="F12" s="52">
        <v>1</v>
      </c>
    </row>
    <row r="13" spans="1:67" ht="18.75" x14ac:dyDescent="0.25">
      <c r="A13" s="54">
        <v>7</v>
      </c>
      <c r="B13" s="55">
        <v>1</v>
      </c>
      <c r="C13" s="55">
        <v>3</v>
      </c>
      <c r="D13" s="55">
        <v>4</v>
      </c>
      <c r="E13" s="55">
        <v>7</v>
      </c>
      <c r="F13" s="55">
        <v>9</v>
      </c>
    </row>
    <row r="14" spans="1:67" ht="18.75" x14ac:dyDescent="0.25">
      <c r="A14" s="53"/>
      <c r="B14" s="52">
        <v>4</v>
      </c>
      <c r="C14" s="52">
        <v>1</v>
      </c>
      <c r="D14" s="52">
        <v>1</v>
      </c>
      <c r="E14" s="52">
        <v>8</v>
      </c>
      <c r="F14" s="52">
        <v>9</v>
      </c>
    </row>
    <row r="15" spans="1:67" ht="18.75" x14ac:dyDescent="0.25">
      <c r="A15" s="54">
        <v>8</v>
      </c>
      <c r="B15" s="55">
        <v>2</v>
      </c>
      <c r="C15" s="55">
        <v>4</v>
      </c>
      <c r="D15" s="55">
        <v>7</v>
      </c>
      <c r="E15" s="55">
        <v>9</v>
      </c>
      <c r="F15" s="55">
        <v>10</v>
      </c>
    </row>
    <row r="16" spans="1:67" ht="18.75" x14ac:dyDescent="0.25">
      <c r="A16" s="53"/>
      <c r="B16" s="52">
        <v>3</v>
      </c>
      <c r="C16" s="52">
        <v>6</v>
      </c>
      <c r="D16" s="52">
        <v>5</v>
      </c>
      <c r="E16" s="52">
        <v>10</v>
      </c>
      <c r="F16" s="52">
        <v>2</v>
      </c>
    </row>
    <row r="17" spans="1:6" ht="18.75" x14ac:dyDescent="0.25">
      <c r="A17" s="54">
        <v>9</v>
      </c>
      <c r="B17" s="55">
        <v>2</v>
      </c>
      <c r="C17" s="55">
        <v>4</v>
      </c>
      <c r="D17" s="55">
        <v>5</v>
      </c>
      <c r="E17" s="55">
        <v>8</v>
      </c>
      <c r="F17" s="55">
        <v>10</v>
      </c>
    </row>
    <row r="18" spans="1:6" ht="18.75" x14ac:dyDescent="0.25">
      <c r="A18" s="53"/>
      <c r="B18" s="52">
        <v>1</v>
      </c>
      <c r="C18" s="52">
        <v>2</v>
      </c>
      <c r="D18" s="52">
        <v>9</v>
      </c>
      <c r="E18" s="52">
        <v>8</v>
      </c>
      <c r="F18" s="52">
        <v>3</v>
      </c>
    </row>
    <row r="19" spans="1:6" ht="18.75" x14ac:dyDescent="0.25">
      <c r="A19" s="54">
        <v>10</v>
      </c>
      <c r="B19" s="55">
        <v>2</v>
      </c>
      <c r="C19" s="55">
        <v>5</v>
      </c>
      <c r="D19" s="55">
        <v>6</v>
      </c>
      <c r="E19" s="55">
        <v>7</v>
      </c>
      <c r="F19" s="55">
        <v>9</v>
      </c>
    </row>
    <row r="20" spans="1:6" ht="18.75" x14ac:dyDescent="0.25">
      <c r="A20" s="53"/>
      <c r="B20" s="52">
        <v>6</v>
      </c>
      <c r="C20" s="52">
        <v>9</v>
      </c>
      <c r="D20" s="52">
        <v>3</v>
      </c>
      <c r="E20" s="52">
        <v>3</v>
      </c>
      <c r="F20" s="52">
        <v>2</v>
      </c>
    </row>
    <row r="21" spans="1:6" ht="18.75" x14ac:dyDescent="0.25">
      <c r="A21" s="54">
        <v>11</v>
      </c>
      <c r="B21" s="55">
        <v>1</v>
      </c>
      <c r="C21" s="55">
        <v>2</v>
      </c>
      <c r="D21" s="55">
        <v>4</v>
      </c>
      <c r="E21" s="55">
        <v>5</v>
      </c>
      <c r="F21" s="55">
        <v>8</v>
      </c>
    </row>
    <row r="22" spans="1:6" ht="18.75" x14ac:dyDescent="0.25">
      <c r="A22" s="53"/>
      <c r="B22" s="52">
        <v>9</v>
      </c>
      <c r="C22" s="52">
        <v>4</v>
      </c>
      <c r="D22" s="52">
        <v>5</v>
      </c>
      <c r="E22" s="52">
        <v>8</v>
      </c>
      <c r="F22" s="52">
        <v>1</v>
      </c>
    </row>
    <row r="23" spans="1:6" ht="18.75" x14ac:dyDescent="0.25">
      <c r="A23" s="54">
        <v>12</v>
      </c>
      <c r="B23" s="55">
        <v>1</v>
      </c>
      <c r="C23" s="55">
        <v>2</v>
      </c>
      <c r="D23" s="55">
        <v>3</v>
      </c>
      <c r="E23" s="55">
        <v>6</v>
      </c>
      <c r="F23" s="55">
        <v>7</v>
      </c>
    </row>
    <row r="24" spans="1:6" ht="18.75" x14ac:dyDescent="0.25">
      <c r="A24" s="53"/>
      <c r="B24" s="52">
        <v>9</v>
      </c>
      <c r="C24" s="52">
        <v>6</v>
      </c>
      <c r="D24" s="52">
        <v>5</v>
      </c>
      <c r="E24" s="52">
        <v>3</v>
      </c>
      <c r="F24" s="52">
        <v>4</v>
      </c>
    </row>
    <row r="25" spans="1:6" ht="18.75" x14ac:dyDescent="0.25">
      <c r="A25" s="54">
        <v>13</v>
      </c>
      <c r="B25" s="55">
        <v>2</v>
      </c>
      <c r="C25" s="55">
        <v>3</v>
      </c>
      <c r="D25" s="55">
        <v>4</v>
      </c>
      <c r="E25" s="55">
        <v>8</v>
      </c>
      <c r="F25" s="55">
        <v>10</v>
      </c>
    </row>
    <row r="26" spans="1:6" ht="18.75" x14ac:dyDescent="0.25">
      <c r="A26" s="53"/>
      <c r="B26" s="52">
        <v>9</v>
      </c>
      <c r="C26" s="52">
        <v>1</v>
      </c>
      <c r="D26" s="52">
        <v>2</v>
      </c>
      <c r="E26" s="52">
        <v>3</v>
      </c>
      <c r="F26" s="52">
        <v>8</v>
      </c>
    </row>
    <row r="27" spans="1:6" ht="18.75" x14ac:dyDescent="0.25">
      <c r="A27" s="54">
        <v>14</v>
      </c>
      <c r="B27" s="55">
        <v>5</v>
      </c>
      <c r="C27" s="55">
        <v>6</v>
      </c>
      <c r="D27" s="55">
        <v>7</v>
      </c>
      <c r="E27" s="55">
        <v>8</v>
      </c>
      <c r="F27" s="55">
        <v>9</v>
      </c>
    </row>
    <row r="28" spans="1:6" ht="18.75" x14ac:dyDescent="0.25">
      <c r="A28" s="53"/>
      <c r="B28" s="52">
        <v>3</v>
      </c>
      <c r="C28" s="52">
        <v>2</v>
      </c>
      <c r="D28" s="52">
        <v>7</v>
      </c>
      <c r="E28" s="52">
        <v>4</v>
      </c>
      <c r="F28" s="52">
        <v>6</v>
      </c>
    </row>
    <row r="29" spans="1:6" ht="18.75" x14ac:dyDescent="0.25">
      <c r="A29" s="54">
        <v>15</v>
      </c>
      <c r="B29" s="55">
        <v>2</v>
      </c>
      <c r="C29" s="55">
        <v>3</v>
      </c>
      <c r="D29" s="55">
        <v>4</v>
      </c>
      <c r="E29" s="55">
        <v>9</v>
      </c>
      <c r="F29" s="55">
        <v>10</v>
      </c>
    </row>
    <row r="30" spans="1:6" ht="18.75" x14ac:dyDescent="0.25">
      <c r="A30" s="53"/>
      <c r="B30" s="52">
        <v>8</v>
      </c>
      <c r="C30" s="52">
        <v>1</v>
      </c>
      <c r="D30" s="52">
        <v>6</v>
      </c>
      <c r="E30" s="52">
        <v>5</v>
      </c>
      <c r="F30" s="52">
        <v>3</v>
      </c>
    </row>
    <row r="31" spans="1:6" ht="18.75" x14ac:dyDescent="0.25">
      <c r="A31" s="54">
        <v>16</v>
      </c>
      <c r="B31" s="55">
        <v>2</v>
      </c>
      <c r="C31" s="55">
        <v>4</v>
      </c>
      <c r="D31" s="55">
        <v>7</v>
      </c>
      <c r="E31" s="55">
        <v>8</v>
      </c>
      <c r="F31" s="55">
        <v>9</v>
      </c>
    </row>
    <row r="32" spans="1:6" ht="18.75" x14ac:dyDescent="0.25">
      <c r="A32" s="53"/>
      <c r="B32" s="52">
        <v>2</v>
      </c>
      <c r="C32" s="52">
        <v>6</v>
      </c>
      <c r="D32" s="52">
        <v>8</v>
      </c>
      <c r="E32" s="52">
        <v>9</v>
      </c>
      <c r="F32" s="52">
        <v>3</v>
      </c>
    </row>
    <row r="33" spans="1:6" ht="18.75" x14ac:dyDescent="0.25">
      <c r="A33" s="54">
        <v>17</v>
      </c>
      <c r="B33" s="55">
        <v>2</v>
      </c>
      <c r="C33" s="55">
        <v>4</v>
      </c>
      <c r="D33" s="55">
        <v>7</v>
      </c>
      <c r="E33" s="55">
        <v>8</v>
      </c>
      <c r="F33" s="55">
        <v>9</v>
      </c>
    </row>
    <row r="34" spans="1:6" ht="18.75" x14ac:dyDescent="0.25">
      <c r="A34" s="53"/>
      <c r="B34" s="52">
        <v>3</v>
      </c>
      <c r="C34" s="52">
        <v>6</v>
      </c>
      <c r="D34" s="52">
        <v>2</v>
      </c>
      <c r="E34" s="52">
        <v>7</v>
      </c>
      <c r="F34" s="52">
        <v>10</v>
      </c>
    </row>
    <row r="35" spans="1:6" ht="18.75" x14ac:dyDescent="0.25">
      <c r="A35" s="54">
        <v>18</v>
      </c>
      <c r="B35" s="55">
        <v>1</v>
      </c>
      <c r="C35" s="55">
        <v>2</v>
      </c>
      <c r="D35" s="55">
        <v>5</v>
      </c>
      <c r="E35" s="55">
        <v>9</v>
      </c>
      <c r="F35" s="55">
        <v>10</v>
      </c>
    </row>
    <row r="36" spans="1:6" ht="18.75" x14ac:dyDescent="0.25">
      <c r="A36" s="53"/>
      <c r="B36" s="52">
        <v>1</v>
      </c>
      <c r="C36" s="52">
        <v>4</v>
      </c>
      <c r="D36" s="52">
        <v>5</v>
      </c>
      <c r="E36" s="52">
        <v>9</v>
      </c>
      <c r="F36" s="52">
        <v>3</v>
      </c>
    </row>
    <row r="37" spans="1:6" ht="18.75" x14ac:dyDescent="0.25">
      <c r="A37" s="54">
        <v>19</v>
      </c>
      <c r="B37" s="55">
        <v>4</v>
      </c>
      <c r="C37" s="55">
        <v>5</v>
      </c>
      <c r="D37" s="55">
        <v>6</v>
      </c>
      <c r="E37" s="55">
        <v>8</v>
      </c>
      <c r="F37" s="55">
        <v>9</v>
      </c>
    </row>
    <row r="38" spans="1:6" ht="18.75" x14ac:dyDescent="0.25">
      <c r="A38" s="53"/>
      <c r="B38" s="52">
        <v>4</v>
      </c>
      <c r="C38" s="52">
        <v>9</v>
      </c>
      <c r="D38" s="52">
        <v>1</v>
      </c>
      <c r="E38" s="52">
        <v>2</v>
      </c>
      <c r="F38" s="52">
        <v>7</v>
      </c>
    </row>
    <row r="39" spans="1:6" ht="18.75" x14ac:dyDescent="0.25">
      <c r="A39" s="54">
        <v>20</v>
      </c>
      <c r="B39" s="55">
        <v>2</v>
      </c>
      <c r="C39" s="55">
        <v>3</v>
      </c>
      <c r="D39" s="55">
        <v>8</v>
      </c>
      <c r="E39" s="55">
        <v>9</v>
      </c>
      <c r="F39" s="55">
        <v>10</v>
      </c>
    </row>
    <row r="40" spans="1:6" ht="18.75" x14ac:dyDescent="0.25">
      <c r="A40" s="53"/>
      <c r="B40" s="52">
        <v>8</v>
      </c>
      <c r="C40" s="52">
        <v>9</v>
      </c>
      <c r="D40" s="52">
        <v>1</v>
      </c>
      <c r="E40" s="52">
        <v>7</v>
      </c>
      <c r="F40" s="52">
        <v>2</v>
      </c>
    </row>
    <row r="41" spans="1:6" ht="18.75" x14ac:dyDescent="0.25">
      <c r="A41" s="54">
        <v>21</v>
      </c>
      <c r="B41" s="55">
        <v>1</v>
      </c>
      <c r="C41" s="55">
        <v>2</v>
      </c>
      <c r="D41" s="55">
        <v>4</v>
      </c>
      <c r="E41" s="55">
        <v>6</v>
      </c>
      <c r="F41" s="55">
        <v>10</v>
      </c>
    </row>
    <row r="42" spans="1:6" ht="18.75" x14ac:dyDescent="0.25">
      <c r="A42" s="53"/>
      <c r="B42" s="52">
        <v>1</v>
      </c>
      <c r="C42" s="52">
        <v>3</v>
      </c>
      <c r="D42" s="52">
        <v>8</v>
      </c>
      <c r="E42" s="52">
        <v>4</v>
      </c>
      <c r="F42" s="52">
        <v>6</v>
      </c>
    </row>
    <row r="43" spans="1:6" ht="18.75" x14ac:dyDescent="0.25">
      <c r="A43" s="54">
        <v>22</v>
      </c>
      <c r="B43" s="55">
        <v>2</v>
      </c>
      <c r="C43" s="55">
        <v>4</v>
      </c>
      <c r="D43" s="55">
        <v>7</v>
      </c>
      <c r="E43" s="55">
        <v>8</v>
      </c>
      <c r="F43" s="55">
        <v>10</v>
      </c>
    </row>
    <row r="44" spans="1:6" ht="18.75" x14ac:dyDescent="0.25">
      <c r="A44" s="53"/>
      <c r="B44" s="52">
        <v>10</v>
      </c>
      <c r="C44" s="52">
        <v>8</v>
      </c>
      <c r="D44" s="52">
        <v>3</v>
      </c>
      <c r="E44" s="52">
        <v>5</v>
      </c>
      <c r="F44" s="52">
        <v>2</v>
      </c>
    </row>
    <row r="45" spans="1:6" ht="18.75" x14ac:dyDescent="0.25">
      <c r="A45" s="54">
        <v>23</v>
      </c>
      <c r="B45" s="55">
        <v>1</v>
      </c>
      <c r="C45" s="55">
        <v>2</v>
      </c>
      <c r="D45" s="55">
        <v>6</v>
      </c>
      <c r="E45" s="55">
        <v>7</v>
      </c>
      <c r="F45" s="55">
        <v>9</v>
      </c>
    </row>
    <row r="46" spans="1:6" ht="18.75" x14ac:dyDescent="0.25">
      <c r="A46" s="53"/>
      <c r="B46" s="52">
        <v>6</v>
      </c>
      <c r="C46" s="52">
        <v>1</v>
      </c>
      <c r="D46" s="52">
        <v>2</v>
      </c>
      <c r="E46" s="52">
        <v>4</v>
      </c>
      <c r="F46" s="52">
        <v>3</v>
      </c>
    </row>
    <row r="47" spans="1:6" ht="18.75" x14ac:dyDescent="0.25">
      <c r="A47" s="54">
        <v>24</v>
      </c>
      <c r="B47" s="55">
        <v>1</v>
      </c>
      <c r="C47" s="55">
        <v>2</v>
      </c>
      <c r="D47" s="55">
        <v>3</v>
      </c>
      <c r="E47" s="55">
        <v>4</v>
      </c>
      <c r="F47" s="55">
        <v>7</v>
      </c>
    </row>
    <row r="48" spans="1:6" ht="18.75" x14ac:dyDescent="0.25">
      <c r="A48" s="53"/>
      <c r="B48" s="52">
        <v>4</v>
      </c>
      <c r="C48" s="52">
        <v>2</v>
      </c>
      <c r="D48" s="52">
        <v>1</v>
      </c>
      <c r="E48" s="52">
        <v>8</v>
      </c>
      <c r="F48" s="52">
        <v>3</v>
      </c>
    </row>
    <row r="49" spans="1:6" ht="18.75" x14ac:dyDescent="0.25">
      <c r="A49" s="54">
        <v>25</v>
      </c>
      <c r="B49" s="55">
        <v>1</v>
      </c>
      <c r="C49" s="55">
        <v>2</v>
      </c>
      <c r="D49" s="55">
        <v>5</v>
      </c>
      <c r="E49" s="55">
        <v>6</v>
      </c>
      <c r="F49" s="55">
        <v>7</v>
      </c>
    </row>
    <row r="50" spans="1:6" ht="18.75" x14ac:dyDescent="0.25">
      <c r="A50" s="53"/>
      <c r="B50" s="52">
        <v>3</v>
      </c>
      <c r="C50" s="52">
        <v>5</v>
      </c>
      <c r="D50" s="52">
        <v>4</v>
      </c>
      <c r="E50" s="52">
        <v>1</v>
      </c>
      <c r="F50" s="52">
        <v>7</v>
      </c>
    </row>
    <row r="51" spans="1:6" ht="18.75" x14ac:dyDescent="0.25">
      <c r="A51" s="54">
        <v>26</v>
      </c>
      <c r="B51" s="55">
        <v>1</v>
      </c>
      <c r="C51" s="55">
        <v>3</v>
      </c>
      <c r="D51" s="55">
        <v>5</v>
      </c>
      <c r="E51" s="55">
        <v>8</v>
      </c>
      <c r="F51" s="55">
        <v>9</v>
      </c>
    </row>
    <row r="52" spans="1:6" ht="18.75" x14ac:dyDescent="0.25">
      <c r="A52" s="53"/>
      <c r="B52" s="52">
        <v>2</v>
      </c>
      <c r="C52" s="52">
        <v>1</v>
      </c>
      <c r="D52" s="52">
        <v>6</v>
      </c>
      <c r="E52" s="52">
        <v>4</v>
      </c>
      <c r="F52" s="52">
        <v>8</v>
      </c>
    </row>
    <row r="53" spans="1:6" ht="18.75" x14ac:dyDescent="0.25">
      <c r="A53" s="54">
        <v>27</v>
      </c>
      <c r="B53" s="55">
        <v>1</v>
      </c>
      <c r="C53" s="55">
        <v>2</v>
      </c>
      <c r="D53" s="55">
        <v>6</v>
      </c>
      <c r="E53" s="55">
        <v>8</v>
      </c>
      <c r="F53" s="55">
        <v>10</v>
      </c>
    </row>
    <row r="54" spans="1:6" ht="18.75" x14ac:dyDescent="0.25">
      <c r="A54" s="53"/>
      <c r="B54" s="52">
        <v>3</v>
      </c>
      <c r="C54" s="52">
        <v>6</v>
      </c>
      <c r="D54" s="52">
        <v>4</v>
      </c>
      <c r="E54" s="52">
        <v>5</v>
      </c>
      <c r="F54" s="52">
        <v>5</v>
      </c>
    </row>
    <row r="55" spans="1:6" ht="18.75" x14ac:dyDescent="0.25">
      <c r="A55" s="54">
        <v>28</v>
      </c>
      <c r="B55" s="55">
        <v>1</v>
      </c>
      <c r="C55" s="55">
        <v>2</v>
      </c>
      <c r="D55" s="55">
        <v>3</v>
      </c>
      <c r="E55" s="55">
        <v>8</v>
      </c>
      <c r="F55" s="55">
        <v>10</v>
      </c>
    </row>
    <row r="56" spans="1:6" ht="18.75" x14ac:dyDescent="0.25">
      <c r="A56" s="53"/>
      <c r="B56" s="52">
        <v>4</v>
      </c>
      <c r="C56" s="52">
        <v>7</v>
      </c>
      <c r="D56" s="52">
        <v>3</v>
      </c>
      <c r="E56" s="52">
        <v>5</v>
      </c>
      <c r="F56" s="52">
        <v>1</v>
      </c>
    </row>
    <row r="57" spans="1:6" ht="18.75" x14ac:dyDescent="0.25">
      <c r="A57" s="54">
        <v>29</v>
      </c>
      <c r="B57" s="55">
        <v>2</v>
      </c>
      <c r="C57" s="55">
        <v>3</v>
      </c>
      <c r="D57" s="55">
        <v>5</v>
      </c>
      <c r="E57" s="55">
        <v>6</v>
      </c>
      <c r="F57" s="55">
        <v>9</v>
      </c>
    </row>
    <row r="58" spans="1:6" ht="18.75" x14ac:dyDescent="0.25">
      <c r="A58" s="53"/>
      <c r="B58" s="52">
        <v>2</v>
      </c>
      <c r="C58" s="52">
        <v>1</v>
      </c>
      <c r="D58" s="52">
        <v>8</v>
      </c>
      <c r="E58" s="52">
        <v>5</v>
      </c>
      <c r="F58" s="52">
        <v>3</v>
      </c>
    </row>
    <row r="59" spans="1:6" ht="18.75" x14ac:dyDescent="0.25">
      <c r="A59" s="54">
        <v>30</v>
      </c>
      <c r="B59" s="55">
        <v>2</v>
      </c>
      <c r="C59" s="55">
        <v>5</v>
      </c>
      <c r="D59" s="55">
        <v>6</v>
      </c>
      <c r="E59" s="55">
        <v>7</v>
      </c>
      <c r="F59" s="55">
        <v>9</v>
      </c>
    </row>
    <row r="60" spans="1:6" ht="18.75" x14ac:dyDescent="0.25">
      <c r="A60" s="28"/>
      <c r="B60" s="52">
        <v>9</v>
      </c>
      <c r="C60" s="52">
        <v>3</v>
      </c>
      <c r="D60" s="52">
        <v>4</v>
      </c>
      <c r="E60" s="52">
        <v>7</v>
      </c>
      <c r="F60" s="52">
        <v>1</v>
      </c>
    </row>
  </sheetData>
  <sortState columnSort="1" ref="B59:F60">
    <sortCondition ref="B59:F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zoomScale="115" zoomScaleNormal="115" workbookViewId="0">
      <selection activeCell="Z6" sqref="Z6"/>
    </sheetView>
  </sheetViews>
  <sheetFormatPr defaultRowHeight="15" x14ac:dyDescent="0.25"/>
  <cols>
    <col min="2" max="25" width="6.85546875" customWidth="1"/>
    <col min="26" max="28" width="14" customWidth="1"/>
  </cols>
  <sheetData>
    <row r="1" spans="1:28" ht="21" x14ac:dyDescent="0.35">
      <c r="A1" s="61" t="s">
        <v>77</v>
      </c>
      <c r="B1" s="120" t="s">
        <v>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8" x14ac:dyDescent="0.25">
      <c r="B2" s="44" t="s">
        <v>27</v>
      </c>
      <c r="C2" s="44" t="s">
        <v>33</v>
      </c>
      <c r="D2" s="44" t="s">
        <v>34</v>
      </c>
      <c r="E2" s="44" t="s">
        <v>35</v>
      </c>
      <c r="F2" s="44" t="s">
        <v>36</v>
      </c>
      <c r="G2" s="44" t="s">
        <v>37</v>
      </c>
      <c r="H2" s="44" t="s">
        <v>38</v>
      </c>
      <c r="I2" s="44" t="s">
        <v>39</v>
      </c>
      <c r="J2" s="44" t="s">
        <v>40</v>
      </c>
      <c r="K2" s="44" t="s">
        <v>41</v>
      </c>
      <c r="L2" s="44" t="s">
        <v>42</v>
      </c>
      <c r="M2" s="44" t="s">
        <v>43</v>
      </c>
      <c r="N2" s="44" t="s">
        <v>43</v>
      </c>
      <c r="O2" s="44" t="s">
        <v>3</v>
      </c>
      <c r="P2" s="44" t="s">
        <v>4</v>
      </c>
      <c r="Q2" s="44" t="s">
        <v>5</v>
      </c>
      <c r="R2" s="44" t="s">
        <v>6</v>
      </c>
      <c r="S2" s="44" t="s">
        <v>7</v>
      </c>
      <c r="T2" s="44" t="s">
        <v>8</v>
      </c>
      <c r="U2" s="44" t="s">
        <v>9</v>
      </c>
      <c r="V2" s="44" t="s">
        <v>10</v>
      </c>
      <c r="W2" s="44" t="s">
        <v>11</v>
      </c>
      <c r="X2" s="44" t="s">
        <v>12</v>
      </c>
      <c r="Y2" s="44" t="s">
        <v>13</v>
      </c>
    </row>
    <row r="3" spans="1:28" x14ac:dyDescent="0.25">
      <c r="B3" s="44" t="s">
        <v>81</v>
      </c>
      <c r="C3" s="44" t="s">
        <v>81</v>
      </c>
      <c r="D3" s="44" t="s">
        <v>81</v>
      </c>
      <c r="E3" s="44" t="s">
        <v>81</v>
      </c>
      <c r="F3" s="44" t="s">
        <v>81</v>
      </c>
      <c r="G3" s="44" t="s">
        <v>81</v>
      </c>
      <c r="H3" s="44" t="s">
        <v>81</v>
      </c>
      <c r="I3" s="44" t="s">
        <v>81</v>
      </c>
      <c r="J3" s="44" t="s">
        <v>81</v>
      </c>
      <c r="K3" s="44" t="s">
        <v>81</v>
      </c>
      <c r="L3" s="44" t="s">
        <v>81</v>
      </c>
      <c r="M3" s="44" t="s">
        <v>81</v>
      </c>
      <c r="N3" s="44" t="s">
        <v>81</v>
      </c>
      <c r="O3" s="44" t="s">
        <v>81</v>
      </c>
      <c r="P3" s="44" t="s">
        <v>81</v>
      </c>
      <c r="Q3" s="44" t="s">
        <v>81</v>
      </c>
      <c r="R3" s="44" t="s">
        <v>81</v>
      </c>
      <c r="S3" s="44" t="s">
        <v>81</v>
      </c>
      <c r="T3" s="44" t="s">
        <v>81</v>
      </c>
      <c r="U3" s="44" t="s">
        <v>81</v>
      </c>
      <c r="V3" s="44" t="s">
        <v>81</v>
      </c>
      <c r="W3" s="44" t="s">
        <v>81</v>
      </c>
      <c r="X3" s="44" t="s">
        <v>81</v>
      </c>
      <c r="Y3" s="44" t="s">
        <v>81</v>
      </c>
      <c r="Z3" s="62" t="s">
        <v>82</v>
      </c>
      <c r="AA3" s="50"/>
      <c r="AB3" s="50"/>
    </row>
    <row r="4" spans="1:28" x14ac:dyDescent="0.25">
      <c r="B4" s="44" t="s">
        <v>83</v>
      </c>
      <c r="C4" s="44" t="s">
        <v>83</v>
      </c>
      <c r="D4" s="44" t="s">
        <v>83</v>
      </c>
      <c r="E4" s="44" t="s">
        <v>83</v>
      </c>
      <c r="F4" s="44" t="s">
        <v>83</v>
      </c>
      <c r="G4" s="44" t="s">
        <v>83</v>
      </c>
      <c r="H4" s="44" t="s">
        <v>83</v>
      </c>
      <c r="I4" s="44" t="s">
        <v>84</v>
      </c>
      <c r="J4" s="44" t="s">
        <v>84</v>
      </c>
      <c r="K4" s="44" t="s">
        <v>84</v>
      </c>
      <c r="L4" s="44" t="s">
        <v>84</v>
      </c>
      <c r="M4" s="44" t="s">
        <v>84</v>
      </c>
      <c r="N4" s="44" t="s">
        <v>84</v>
      </c>
      <c r="O4" s="44" t="s">
        <v>84</v>
      </c>
      <c r="P4" s="44" t="s">
        <v>84</v>
      </c>
      <c r="Q4" s="44" t="s">
        <v>84</v>
      </c>
      <c r="R4" s="44" t="s">
        <v>84</v>
      </c>
      <c r="S4" s="44" t="s">
        <v>84</v>
      </c>
      <c r="T4" s="44" t="s">
        <v>84</v>
      </c>
      <c r="U4" s="44" t="s">
        <v>84</v>
      </c>
      <c r="V4" s="44" t="s">
        <v>84</v>
      </c>
      <c r="W4" s="44" t="s">
        <v>84</v>
      </c>
      <c r="X4" s="44" t="s">
        <v>84</v>
      </c>
      <c r="Y4" s="44" t="s">
        <v>83</v>
      </c>
      <c r="Z4" s="50"/>
      <c r="AA4" s="50" t="s">
        <v>79</v>
      </c>
      <c r="AB4" s="50"/>
    </row>
    <row r="5" spans="1:28" x14ac:dyDescent="0.25">
      <c r="B5" s="44" t="s">
        <v>83</v>
      </c>
      <c r="C5" s="44" t="s">
        <v>83</v>
      </c>
      <c r="D5" s="44" t="s">
        <v>83</v>
      </c>
      <c r="E5" s="44" t="s">
        <v>83</v>
      </c>
      <c r="F5" s="44" t="s">
        <v>83</v>
      </c>
      <c r="G5" s="44" t="s">
        <v>83</v>
      </c>
      <c r="H5" s="44" t="s">
        <v>83</v>
      </c>
      <c r="I5" s="44" t="s">
        <v>85</v>
      </c>
      <c r="J5" s="44" t="s">
        <v>85</v>
      </c>
      <c r="K5" s="44" t="s">
        <v>85</v>
      </c>
      <c r="L5" s="44" t="s">
        <v>81</v>
      </c>
      <c r="M5" s="44" t="s">
        <v>81</v>
      </c>
      <c r="N5" s="44" t="s">
        <v>81</v>
      </c>
      <c r="O5" s="44" t="s">
        <v>81</v>
      </c>
      <c r="P5" s="44" t="s">
        <v>81</v>
      </c>
      <c r="Q5" s="44" t="s">
        <v>81</v>
      </c>
      <c r="R5" s="44" t="s">
        <v>81</v>
      </c>
      <c r="S5" s="44" t="s">
        <v>85</v>
      </c>
      <c r="T5" s="44" t="s">
        <v>85</v>
      </c>
      <c r="U5" s="44" t="s">
        <v>85</v>
      </c>
      <c r="V5" s="44" t="s">
        <v>85</v>
      </c>
      <c r="W5" s="44" t="s">
        <v>81</v>
      </c>
      <c r="X5" s="44" t="s">
        <v>81</v>
      </c>
      <c r="Y5" s="44" t="s">
        <v>83</v>
      </c>
      <c r="Z5" s="50"/>
      <c r="AA5" s="50"/>
      <c r="AB5" s="50" t="s">
        <v>80</v>
      </c>
    </row>
    <row r="6" spans="1:28" x14ac:dyDescent="0.25">
      <c r="A6" s="47">
        <v>1</v>
      </c>
      <c r="B6">
        <v>13.55</v>
      </c>
      <c r="C6">
        <v>13.55</v>
      </c>
      <c r="D6">
        <v>14.049999999999999</v>
      </c>
      <c r="E6">
        <v>15.899999999999999</v>
      </c>
      <c r="F6">
        <v>16.3</v>
      </c>
      <c r="G6">
        <v>15.15</v>
      </c>
      <c r="H6">
        <v>19.099999999999998</v>
      </c>
      <c r="I6">
        <v>18.8</v>
      </c>
      <c r="J6">
        <v>20.2</v>
      </c>
      <c r="K6">
        <v>20.2</v>
      </c>
      <c r="L6">
        <v>15.85</v>
      </c>
      <c r="M6">
        <v>16.350000000000001</v>
      </c>
      <c r="N6">
        <v>20.349999999999998</v>
      </c>
      <c r="O6">
        <v>21.55</v>
      </c>
      <c r="P6">
        <v>24</v>
      </c>
      <c r="Q6">
        <v>22.05</v>
      </c>
      <c r="R6">
        <v>24.75</v>
      </c>
      <c r="S6">
        <v>23.6</v>
      </c>
      <c r="T6">
        <v>20.65</v>
      </c>
      <c r="U6">
        <v>20.100000000000001</v>
      </c>
      <c r="V6">
        <v>19.700000000000003</v>
      </c>
      <c r="W6">
        <v>19.850000000000001</v>
      </c>
      <c r="X6">
        <v>18.55</v>
      </c>
      <c r="Y6">
        <v>18.399999999999999</v>
      </c>
      <c r="Z6" s="63">
        <f>B6*B$3+C6*C$3+D6*D$3+E6*E$3+F6*F$3+G6*G$3+H6*H$3+I6*I$3+J6*J$3+K6*K$3+L6*L$3+M6*M$3+N6*N$3+O6*O$3+P6*P$3+Q6*Q$3+R6*R$3+S6*S$3+T6*T$3+U6*U$3+V6*V$3+W6*W$3+X6*X$3+Y6*Y$3</f>
        <v>3045.6615000000002</v>
      </c>
      <c r="AA6" s="63">
        <f>B6*B$4+C6*C$4+D6*D$4+E6*E$4+F6*F$4+G6*G$4+H6*H$4+I6*I$4+J6*J$4+K6*K$4+L6*L$4+M6*M$4+N6*N$4+O6*O$4+P6*P$4+Q6*Q$4+R6*R$4+S6*S$4+T6*T$4+U6*U$4+V6*V$4+W6*W$4+X6*X$4+Y6*Y$4</f>
        <v>3089.2155000000007</v>
      </c>
      <c r="AB6" s="63">
        <f>B6*B$5+C6*C$5+D6*D$5+E6*E$5+F6*F$5+G6*G$5+H6*H$5+I6*I$5+J6*J$5+K6*K$5+L6*L$5+M6*M$5+N6*N$5+O6*O$5+P6*P$5+Q6*Q$5+R6*R$5+S6*S$5+T6*T$5+U6*U$5+V6*V$5+W6*W$5+X6*X$5+Y6*Y$5</f>
        <v>2896.7190000000005</v>
      </c>
    </row>
    <row r="7" spans="1:28" x14ac:dyDescent="0.25">
      <c r="A7" s="47">
        <v>2</v>
      </c>
      <c r="B7">
        <v>12.3</v>
      </c>
      <c r="C7">
        <v>11.499999999999998</v>
      </c>
      <c r="D7">
        <v>13.1</v>
      </c>
      <c r="E7">
        <v>13.2</v>
      </c>
      <c r="F7">
        <v>18</v>
      </c>
      <c r="G7">
        <v>18.3</v>
      </c>
      <c r="H7">
        <v>18.2</v>
      </c>
      <c r="I7">
        <v>18.3</v>
      </c>
      <c r="J7">
        <v>23</v>
      </c>
      <c r="K7">
        <v>23</v>
      </c>
      <c r="L7">
        <v>20.599999999999998</v>
      </c>
      <c r="M7">
        <v>18.600000000000001</v>
      </c>
      <c r="N7">
        <v>16.600000000000001</v>
      </c>
      <c r="O7">
        <v>18.8</v>
      </c>
      <c r="P7">
        <v>23.700000000000003</v>
      </c>
      <c r="Q7">
        <v>24.200000000000003</v>
      </c>
      <c r="R7">
        <v>23.5</v>
      </c>
      <c r="S7">
        <v>23.200000000000003</v>
      </c>
      <c r="T7">
        <v>22.9</v>
      </c>
      <c r="U7">
        <v>22.8</v>
      </c>
      <c r="V7">
        <v>19.8</v>
      </c>
      <c r="W7">
        <v>20.200000000000003</v>
      </c>
      <c r="X7">
        <v>19.600000000000001</v>
      </c>
      <c r="Y7">
        <v>19.900000000000002</v>
      </c>
      <c r="Z7" s="63">
        <f t="shared" ref="Z7:Z20" si="0">B7*B$3+C7*C$3+D7*D$3+E7*E$3+F7*F$3+G7*G$3+H7*H$3+I7*I$3+J7*J$3+K7*K$3+L7*L$3+M7*M$3+N7*N$3+O7*O$3+P7*P$3+Q7*Q$3+R7*R$3+S7*S$3+T7*T$3+U7*U$3+V7*V$3+W7*W$3+X7*X$3+Y7*Y$3</f>
        <v>3118.009</v>
      </c>
      <c r="AA7" s="63">
        <f t="shared" ref="AA7:AA20" si="1">B7*B$4+C7*C$4+D7*D$4+E7*E$4+F7*F$4+G7*G$4+H7*H$4+I7*I$4+J7*J$4+K7*K$4+L7*L$4+M7*M$4+N7*N$4+O7*O$4+P7*P$4+Q7*Q$4+R7*R$4+S7*S$4+T7*T$4+U7*U$4+V7*V$4+W7*W$4+X7*X$4+Y7*Y$4</f>
        <v>3184.9280000000008</v>
      </c>
      <c r="AB7" s="63">
        <f t="shared" ref="AB7:AB20" si="2">B7*B$5+C7*C$5+D7*D$5+E7*E$5+F7*F$5+G7*G$5+H7*H$5+I7*I$5+J7*J$5+K7*K$5+L7*L$5+M7*M$5+N7*N$5+O7*O$5+P7*P$5+Q7*Q$5+R7*R$5+S7*S$5+T7*T$5+U7*U$5+V7*V$5+W7*W$5+X7*X$5+Y7*Y$5</f>
        <v>2994.0940000000001</v>
      </c>
    </row>
    <row r="8" spans="1:28" x14ac:dyDescent="0.25">
      <c r="A8" s="47">
        <v>3</v>
      </c>
      <c r="B8">
        <v>15.15</v>
      </c>
      <c r="C8">
        <v>14.85</v>
      </c>
      <c r="D8">
        <v>14.200000000000001</v>
      </c>
      <c r="E8">
        <v>16.3</v>
      </c>
      <c r="F8">
        <v>19.649999999999999</v>
      </c>
      <c r="G8">
        <v>18.649999999999999</v>
      </c>
      <c r="H8">
        <v>22.2</v>
      </c>
      <c r="I8">
        <v>21.900000000000002</v>
      </c>
      <c r="J8">
        <v>21.75</v>
      </c>
      <c r="K8">
        <v>21.75</v>
      </c>
      <c r="L8">
        <v>18.850000000000001</v>
      </c>
      <c r="M8">
        <v>19.450000000000003</v>
      </c>
      <c r="N8">
        <v>20.049999999999997</v>
      </c>
      <c r="O8">
        <v>23.05</v>
      </c>
      <c r="P8">
        <v>24.550000000000004</v>
      </c>
      <c r="Q8">
        <v>23.300000000000004</v>
      </c>
      <c r="R8">
        <v>24.450000000000003</v>
      </c>
      <c r="S8">
        <v>23.25</v>
      </c>
      <c r="T8">
        <v>17.200000000000003</v>
      </c>
      <c r="U8">
        <v>18.3</v>
      </c>
      <c r="V8">
        <v>18.549999999999997</v>
      </c>
      <c r="W8">
        <v>20.049999999999997</v>
      </c>
      <c r="X8">
        <v>14.999999999999998</v>
      </c>
      <c r="Y8">
        <v>14.899999999999999</v>
      </c>
      <c r="Z8" s="63">
        <f t="shared" si="0"/>
        <v>3145.2654999999995</v>
      </c>
      <c r="AA8" s="63">
        <f t="shared" si="1"/>
        <v>3161.520500000001</v>
      </c>
      <c r="AB8" s="63">
        <f t="shared" si="2"/>
        <v>2960.6554999999998</v>
      </c>
    </row>
    <row r="9" spans="1:28" x14ac:dyDescent="0.25">
      <c r="A9" s="47">
        <v>4</v>
      </c>
      <c r="B9">
        <v>14.149999999999999</v>
      </c>
      <c r="C9">
        <v>10.299999999999999</v>
      </c>
      <c r="D9">
        <v>12.75</v>
      </c>
      <c r="E9">
        <v>14.5</v>
      </c>
      <c r="F9">
        <v>20.150000000000002</v>
      </c>
      <c r="G9">
        <v>21.6</v>
      </c>
      <c r="H9">
        <v>27.45</v>
      </c>
      <c r="I9">
        <v>26.45</v>
      </c>
      <c r="J9">
        <v>26.25</v>
      </c>
      <c r="K9">
        <v>26.25</v>
      </c>
      <c r="L9">
        <v>25.25</v>
      </c>
      <c r="M9">
        <v>25.25</v>
      </c>
      <c r="N9">
        <v>19.45</v>
      </c>
      <c r="O9">
        <v>21.35</v>
      </c>
      <c r="P9">
        <v>27.699999999999996</v>
      </c>
      <c r="Q9">
        <v>27.349999999999998</v>
      </c>
      <c r="R9">
        <v>27.699999999999996</v>
      </c>
      <c r="S9">
        <v>24.799999999999997</v>
      </c>
      <c r="T9">
        <v>19.099999999999998</v>
      </c>
      <c r="U9">
        <v>21.450000000000003</v>
      </c>
      <c r="V9">
        <v>20.200000000000003</v>
      </c>
      <c r="W9">
        <v>19.600000000000001</v>
      </c>
      <c r="X9">
        <v>15.25</v>
      </c>
      <c r="Y9">
        <v>14.799999999999999</v>
      </c>
      <c r="Z9" s="63">
        <f t="shared" si="0"/>
        <v>3426.2429999999999</v>
      </c>
      <c r="AA9" s="63">
        <f t="shared" si="1"/>
        <v>3505.2820000000002</v>
      </c>
      <c r="AB9" s="63">
        <f t="shared" si="2"/>
        <v>3286.585</v>
      </c>
    </row>
    <row r="10" spans="1:28" x14ac:dyDescent="0.25">
      <c r="A10" s="47">
        <v>5</v>
      </c>
      <c r="B10">
        <v>17.350000000000001</v>
      </c>
      <c r="C10">
        <v>16.100000000000001</v>
      </c>
      <c r="D10">
        <v>12.8</v>
      </c>
      <c r="E10">
        <v>14.75</v>
      </c>
      <c r="F10">
        <v>21.25</v>
      </c>
      <c r="G10">
        <v>21.2</v>
      </c>
      <c r="H10">
        <v>22.45</v>
      </c>
      <c r="I10">
        <v>25</v>
      </c>
      <c r="J10">
        <v>24.15</v>
      </c>
      <c r="K10">
        <v>24.15</v>
      </c>
      <c r="L10">
        <v>21.049999999999997</v>
      </c>
      <c r="M10">
        <v>21.75</v>
      </c>
      <c r="N10">
        <v>21.65</v>
      </c>
      <c r="O10">
        <v>25.25</v>
      </c>
      <c r="P10">
        <v>27.15</v>
      </c>
      <c r="Q10">
        <v>26.4</v>
      </c>
      <c r="R10">
        <v>27.15</v>
      </c>
      <c r="S10">
        <v>26.95</v>
      </c>
      <c r="T10">
        <v>20.95</v>
      </c>
      <c r="U10">
        <v>21.5</v>
      </c>
      <c r="V10">
        <v>18.649999999999999</v>
      </c>
      <c r="W10">
        <v>21.299999999999997</v>
      </c>
      <c r="X10">
        <v>17.2</v>
      </c>
      <c r="Y10">
        <v>17.2</v>
      </c>
      <c r="Z10" s="63">
        <f t="shared" si="0"/>
        <v>3454.8455000000013</v>
      </c>
      <c r="AA10" s="63">
        <f t="shared" si="1"/>
        <v>3503.3965000000003</v>
      </c>
      <c r="AB10" s="63">
        <f t="shared" si="2"/>
        <v>3282.9669999999996</v>
      </c>
    </row>
    <row r="11" spans="1:28" x14ac:dyDescent="0.25">
      <c r="A11" s="47">
        <v>6</v>
      </c>
      <c r="B11">
        <v>9.7000000000000011</v>
      </c>
      <c r="C11">
        <v>9.2000000000000011</v>
      </c>
      <c r="D11">
        <v>12.350000000000001</v>
      </c>
      <c r="E11">
        <v>14.499999999999998</v>
      </c>
      <c r="F11">
        <v>15.65</v>
      </c>
      <c r="G11">
        <v>14.8</v>
      </c>
      <c r="H11">
        <v>18.699999999999996</v>
      </c>
      <c r="I11">
        <v>18</v>
      </c>
      <c r="J11">
        <v>19.950000000000003</v>
      </c>
      <c r="K11">
        <v>19.950000000000003</v>
      </c>
      <c r="L11">
        <v>18.7</v>
      </c>
      <c r="M11">
        <v>16.899999999999999</v>
      </c>
      <c r="N11">
        <v>15.2</v>
      </c>
      <c r="O11">
        <v>16.2</v>
      </c>
      <c r="P11">
        <v>21.45</v>
      </c>
      <c r="Q11">
        <v>19.649999999999999</v>
      </c>
      <c r="R11">
        <v>20.399999999999999</v>
      </c>
      <c r="S11">
        <v>21.749999999999996</v>
      </c>
      <c r="T11">
        <v>18.75</v>
      </c>
      <c r="U11">
        <v>18.900000000000002</v>
      </c>
      <c r="V11">
        <v>18.55</v>
      </c>
      <c r="W11">
        <v>18.5</v>
      </c>
      <c r="X11">
        <v>15.65</v>
      </c>
      <c r="Y11">
        <v>16.5</v>
      </c>
      <c r="Z11" s="63">
        <f t="shared" si="0"/>
        <v>2758.6270000000009</v>
      </c>
      <c r="AA11" s="63">
        <f t="shared" si="1"/>
        <v>2811.6210000000001</v>
      </c>
      <c r="AB11" s="63">
        <f t="shared" si="2"/>
        <v>2645.6165000000005</v>
      </c>
    </row>
    <row r="12" spans="1:28" x14ac:dyDescent="0.25">
      <c r="A12" s="47">
        <v>7</v>
      </c>
      <c r="B12">
        <v>14.7</v>
      </c>
      <c r="C12">
        <v>13.75</v>
      </c>
      <c r="D12">
        <v>10.5</v>
      </c>
      <c r="E12">
        <v>10.25</v>
      </c>
      <c r="F12">
        <v>17.099999999999998</v>
      </c>
      <c r="G12">
        <v>17.55</v>
      </c>
      <c r="H12">
        <v>16.900000000000002</v>
      </c>
      <c r="I12">
        <v>19.100000000000001</v>
      </c>
      <c r="J12">
        <v>17.8</v>
      </c>
      <c r="K12">
        <v>17.8</v>
      </c>
      <c r="L12">
        <v>12</v>
      </c>
      <c r="M12">
        <v>12.65</v>
      </c>
      <c r="N12">
        <v>14.5</v>
      </c>
      <c r="O12">
        <v>16.25</v>
      </c>
      <c r="P12">
        <v>20.700000000000003</v>
      </c>
      <c r="Q12">
        <v>20.700000000000003</v>
      </c>
      <c r="R12">
        <v>20.549999999999997</v>
      </c>
      <c r="S12">
        <v>19.700000000000003</v>
      </c>
      <c r="T12">
        <v>17.3</v>
      </c>
      <c r="U12">
        <v>17</v>
      </c>
      <c r="V12">
        <v>14.5</v>
      </c>
      <c r="W12">
        <v>16.55</v>
      </c>
      <c r="X12">
        <v>16</v>
      </c>
      <c r="Y12">
        <v>16.100000000000001</v>
      </c>
      <c r="Z12" s="63">
        <f t="shared" si="0"/>
        <v>2624.3635000000004</v>
      </c>
      <c r="AA12" s="63">
        <f t="shared" si="1"/>
        <v>2620.7450000000013</v>
      </c>
      <c r="AB12" s="63">
        <f t="shared" si="2"/>
        <v>2466.6530000000002</v>
      </c>
    </row>
    <row r="13" spans="1:28" x14ac:dyDescent="0.25">
      <c r="A13" s="47">
        <v>8</v>
      </c>
      <c r="B13">
        <v>13.850000000000001</v>
      </c>
      <c r="C13">
        <v>12.55</v>
      </c>
      <c r="D13">
        <v>10.7</v>
      </c>
      <c r="E13">
        <v>11.5</v>
      </c>
      <c r="F13">
        <v>17.8</v>
      </c>
      <c r="G13">
        <v>18.349999999999998</v>
      </c>
      <c r="H13">
        <v>19.599999999999998</v>
      </c>
      <c r="I13">
        <v>21.7</v>
      </c>
      <c r="J13">
        <v>20.65</v>
      </c>
      <c r="K13">
        <v>20.65</v>
      </c>
      <c r="L13">
        <v>16.349999999999998</v>
      </c>
      <c r="M13">
        <v>15.950000000000001</v>
      </c>
      <c r="N13">
        <v>15.999999999999998</v>
      </c>
      <c r="O13">
        <v>17.349999999999998</v>
      </c>
      <c r="P13">
        <v>23.35</v>
      </c>
      <c r="Q13">
        <v>22.7</v>
      </c>
      <c r="R13">
        <v>22.75</v>
      </c>
      <c r="S13">
        <v>23.65</v>
      </c>
      <c r="T13">
        <v>20.250000000000004</v>
      </c>
      <c r="U13">
        <v>19.900000000000002</v>
      </c>
      <c r="V13">
        <v>16.75</v>
      </c>
      <c r="W13">
        <v>18.3</v>
      </c>
      <c r="X13">
        <v>17.100000000000001</v>
      </c>
      <c r="Y13">
        <v>17.7</v>
      </c>
      <c r="Z13" s="63">
        <f t="shared" si="0"/>
        <v>2930.578500000001</v>
      </c>
      <c r="AA13" s="63">
        <f t="shared" si="1"/>
        <v>2968.4559999999997</v>
      </c>
      <c r="AB13" s="63">
        <f t="shared" si="2"/>
        <v>2796.0305000000003</v>
      </c>
    </row>
    <row r="14" spans="1:28" x14ac:dyDescent="0.25">
      <c r="A14" s="47">
        <v>9</v>
      </c>
      <c r="B14">
        <v>8.2999999999999989</v>
      </c>
      <c r="C14">
        <v>6.8500000000000005</v>
      </c>
      <c r="D14">
        <v>6.75</v>
      </c>
      <c r="E14">
        <v>7.65</v>
      </c>
      <c r="F14">
        <v>11.2</v>
      </c>
      <c r="G14">
        <v>12.6</v>
      </c>
      <c r="H14">
        <v>16.25</v>
      </c>
      <c r="I14">
        <v>14.25</v>
      </c>
      <c r="J14">
        <v>18.399999999999999</v>
      </c>
      <c r="K14">
        <v>18.399999999999999</v>
      </c>
      <c r="L14">
        <v>19.899999999999999</v>
      </c>
      <c r="M14">
        <v>18.799999999999997</v>
      </c>
      <c r="N14">
        <v>17.649999999999999</v>
      </c>
      <c r="O14">
        <v>19</v>
      </c>
      <c r="P14">
        <v>19.25</v>
      </c>
      <c r="Q14">
        <v>19.55</v>
      </c>
      <c r="R14">
        <v>19.75</v>
      </c>
      <c r="S14">
        <v>18.75</v>
      </c>
      <c r="T14">
        <v>15.600000000000001</v>
      </c>
      <c r="U14">
        <v>17.25</v>
      </c>
      <c r="V14">
        <v>14.35</v>
      </c>
      <c r="W14">
        <v>13.650000000000002</v>
      </c>
      <c r="X14">
        <v>13.1</v>
      </c>
      <c r="Y14">
        <v>12.45</v>
      </c>
      <c r="Z14" s="63">
        <f t="shared" si="0"/>
        <v>2420.7810000000004</v>
      </c>
      <c r="AA14" s="63">
        <f t="shared" si="1"/>
        <v>2545.3485000000001</v>
      </c>
      <c r="AB14" s="63">
        <f t="shared" si="2"/>
        <v>2371.9365000000003</v>
      </c>
    </row>
    <row r="15" spans="1:28" x14ac:dyDescent="0.25">
      <c r="A15" s="47">
        <v>10</v>
      </c>
      <c r="B15">
        <v>11.8</v>
      </c>
      <c r="C15">
        <v>9.5</v>
      </c>
      <c r="D15">
        <v>8.35</v>
      </c>
      <c r="E15">
        <v>9.5499999999999989</v>
      </c>
      <c r="F15">
        <v>13.649999999999999</v>
      </c>
      <c r="G15">
        <v>14.6</v>
      </c>
      <c r="H15">
        <v>18.7</v>
      </c>
      <c r="I15">
        <v>17.999999999999996</v>
      </c>
      <c r="J15">
        <v>18.100000000000001</v>
      </c>
      <c r="K15">
        <v>18.100000000000001</v>
      </c>
      <c r="L15">
        <v>16.549999999999997</v>
      </c>
      <c r="M15">
        <v>16.849999999999998</v>
      </c>
      <c r="N15">
        <v>17.8</v>
      </c>
      <c r="O15">
        <v>18.149999999999999</v>
      </c>
      <c r="P15">
        <v>21</v>
      </c>
      <c r="Q15">
        <v>19.5</v>
      </c>
      <c r="R15">
        <v>20.549999999999997</v>
      </c>
      <c r="S15">
        <v>19.05</v>
      </c>
      <c r="T15">
        <v>15.100000000000001</v>
      </c>
      <c r="U15">
        <v>16.750000000000004</v>
      </c>
      <c r="V15">
        <v>15.55</v>
      </c>
      <c r="W15">
        <v>15.700000000000001</v>
      </c>
      <c r="X15">
        <v>15.2</v>
      </c>
      <c r="Y15">
        <v>14.75</v>
      </c>
      <c r="Z15" s="63">
        <f t="shared" si="0"/>
        <v>2576.5804999999996</v>
      </c>
      <c r="AA15" s="63">
        <f t="shared" si="1"/>
        <v>2641.7255</v>
      </c>
      <c r="AB15" s="63">
        <f t="shared" si="2"/>
        <v>2469.3589999999999</v>
      </c>
    </row>
    <row r="16" spans="1:28" x14ac:dyDescent="0.25">
      <c r="A16" s="47">
        <v>11</v>
      </c>
      <c r="B16">
        <v>12.65</v>
      </c>
      <c r="C16">
        <v>11.2</v>
      </c>
      <c r="D16">
        <v>12.85</v>
      </c>
      <c r="E16">
        <v>12.799999999999999</v>
      </c>
      <c r="F16">
        <v>18.25</v>
      </c>
      <c r="G16">
        <v>19.05</v>
      </c>
      <c r="H16">
        <v>23.55</v>
      </c>
      <c r="I16">
        <v>22.049999999999997</v>
      </c>
      <c r="J16">
        <v>21.900000000000002</v>
      </c>
      <c r="K16">
        <v>21.900000000000002</v>
      </c>
      <c r="L16">
        <v>17.899999999999999</v>
      </c>
      <c r="M16">
        <v>17.049999999999997</v>
      </c>
      <c r="N16">
        <v>16.55</v>
      </c>
      <c r="O16">
        <v>17.149999999999999</v>
      </c>
      <c r="P16">
        <v>24.349999999999998</v>
      </c>
      <c r="Q16">
        <v>23.4</v>
      </c>
      <c r="R16">
        <v>23.3</v>
      </c>
      <c r="S16">
        <v>20.95</v>
      </c>
      <c r="T16">
        <v>18</v>
      </c>
      <c r="U16">
        <v>19.599999999999998</v>
      </c>
      <c r="V16">
        <v>19.25</v>
      </c>
      <c r="W16">
        <v>19.649999999999999</v>
      </c>
      <c r="X16">
        <v>18.75</v>
      </c>
      <c r="Y16">
        <v>18.799999999999997</v>
      </c>
      <c r="Z16" s="63">
        <f t="shared" si="0"/>
        <v>3034.5569999999993</v>
      </c>
      <c r="AA16" s="63">
        <f t="shared" si="1"/>
        <v>3060.0135000000005</v>
      </c>
      <c r="AB16" s="63">
        <f t="shared" si="2"/>
        <v>2875.4329999999995</v>
      </c>
    </row>
    <row r="17" spans="1:28" x14ac:dyDescent="0.25">
      <c r="A17" s="47">
        <v>12</v>
      </c>
      <c r="B17">
        <v>14.2</v>
      </c>
      <c r="C17">
        <v>13.45</v>
      </c>
      <c r="D17">
        <v>16</v>
      </c>
      <c r="E17">
        <v>17.049999999999997</v>
      </c>
      <c r="F17">
        <v>19.549999999999997</v>
      </c>
      <c r="G17">
        <v>18.650000000000002</v>
      </c>
      <c r="H17">
        <v>22.15</v>
      </c>
      <c r="I17">
        <v>22.299999999999997</v>
      </c>
      <c r="J17">
        <v>21.7</v>
      </c>
      <c r="K17">
        <v>21.7</v>
      </c>
      <c r="L17">
        <v>16.399999999999999</v>
      </c>
      <c r="M17">
        <v>16.8</v>
      </c>
      <c r="N17">
        <v>16.95</v>
      </c>
      <c r="O17">
        <v>18.850000000000001</v>
      </c>
      <c r="P17">
        <v>24.599999999999998</v>
      </c>
      <c r="Q17">
        <v>23.099999999999998</v>
      </c>
      <c r="R17">
        <v>24.599999999999998</v>
      </c>
      <c r="S17">
        <v>21.75</v>
      </c>
      <c r="T17">
        <v>19</v>
      </c>
      <c r="U17">
        <v>19.3</v>
      </c>
      <c r="V17">
        <v>20.05</v>
      </c>
      <c r="W17">
        <v>20.9</v>
      </c>
      <c r="X17">
        <v>18</v>
      </c>
      <c r="Y17">
        <v>18</v>
      </c>
      <c r="Z17" s="63">
        <f t="shared" si="0"/>
        <v>3129.7865000000002</v>
      </c>
      <c r="AA17" s="63">
        <f t="shared" si="1"/>
        <v>3126.9820000000009</v>
      </c>
      <c r="AB17" s="63">
        <f t="shared" si="2"/>
        <v>2940.4760000000006</v>
      </c>
    </row>
    <row r="18" spans="1:28" x14ac:dyDescent="0.25">
      <c r="A18" s="47">
        <v>13</v>
      </c>
      <c r="B18">
        <v>6.6000000000000005</v>
      </c>
      <c r="C18">
        <v>6.5</v>
      </c>
      <c r="D18">
        <v>9.65</v>
      </c>
      <c r="E18">
        <v>12.55</v>
      </c>
      <c r="F18">
        <v>10.899999999999999</v>
      </c>
      <c r="G18">
        <v>10.35</v>
      </c>
      <c r="H18">
        <v>17.2</v>
      </c>
      <c r="I18">
        <v>16.55</v>
      </c>
      <c r="J18">
        <v>17.850000000000001</v>
      </c>
      <c r="K18">
        <v>17.850000000000001</v>
      </c>
      <c r="L18">
        <v>17.75</v>
      </c>
      <c r="M18">
        <v>17.149999999999999</v>
      </c>
      <c r="N18">
        <v>16.850000000000001</v>
      </c>
      <c r="O18">
        <v>17.95</v>
      </c>
      <c r="P18">
        <v>19.899999999999999</v>
      </c>
      <c r="Q18">
        <v>18.2</v>
      </c>
      <c r="R18">
        <v>21.1</v>
      </c>
      <c r="S18">
        <v>21.25</v>
      </c>
      <c r="T18">
        <v>17.2</v>
      </c>
      <c r="U18">
        <v>16.900000000000002</v>
      </c>
      <c r="V18">
        <v>15.549999999999999</v>
      </c>
      <c r="W18">
        <v>14.7</v>
      </c>
      <c r="X18">
        <v>12.049999999999999</v>
      </c>
      <c r="Y18">
        <v>12.099999999999998</v>
      </c>
      <c r="Z18" s="63">
        <f t="shared" si="0"/>
        <v>2454.0945000000002</v>
      </c>
      <c r="AA18" s="63">
        <f t="shared" si="1"/>
        <v>2567.1020000000003</v>
      </c>
      <c r="AB18" s="63">
        <f t="shared" si="2"/>
        <v>2404.4725000000003</v>
      </c>
    </row>
    <row r="19" spans="1:28" x14ac:dyDescent="0.25">
      <c r="A19" s="47">
        <v>14</v>
      </c>
      <c r="B19">
        <v>12.8</v>
      </c>
      <c r="C19">
        <v>11.25</v>
      </c>
      <c r="D19">
        <v>8.4499999999999993</v>
      </c>
      <c r="E19">
        <v>8.6499999999999986</v>
      </c>
      <c r="F19">
        <v>14.100000000000001</v>
      </c>
      <c r="G19">
        <v>14.9</v>
      </c>
      <c r="H19">
        <v>14.549999999999999</v>
      </c>
      <c r="I19">
        <v>15.5</v>
      </c>
      <c r="J19">
        <v>17.100000000000001</v>
      </c>
      <c r="K19">
        <v>17.100000000000001</v>
      </c>
      <c r="L19">
        <v>14.25</v>
      </c>
      <c r="M19">
        <v>14.549999999999999</v>
      </c>
      <c r="N19">
        <v>15.700000000000001</v>
      </c>
      <c r="O19">
        <v>17.25</v>
      </c>
      <c r="P19">
        <v>19.200000000000003</v>
      </c>
      <c r="Q19">
        <v>19.399999999999999</v>
      </c>
      <c r="R19">
        <v>19.45</v>
      </c>
      <c r="S19">
        <v>18.549999999999997</v>
      </c>
      <c r="T19">
        <v>16.600000000000001</v>
      </c>
      <c r="U19">
        <v>16.850000000000001</v>
      </c>
      <c r="V19">
        <v>13.95</v>
      </c>
      <c r="W19">
        <v>14.8</v>
      </c>
      <c r="X19">
        <v>14.849999999999998</v>
      </c>
      <c r="Y19">
        <v>14.499999999999998</v>
      </c>
      <c r="Z19" s="63">
        <f t="shared" si="0"/>
        <v>2451.7390000000005</v>
      </c>
      <c r="AA19" s="63">
        <f t="shared" si="1"/>
        <v>2497.8790000000004</v>
      </c>
      <c r="AB19" s="63">
        <f t="shared" si="2"/>
        <v>2340.3005000000003</v>
      </c>
    </row>
    <row r="20" spans="1:28" x14ac:dyDescent="0.25">
      <c r="A20" s="47">
        <v>15</v>
      </c>
      <c r="B20">
        <v>9.25</v>
      </c>
      <c r="C20">
        <v>8.4499999999999993</v>
      </c>
      <c r="D20">
        <v>10</v>
      </c>
      <c r="E20">
        <v>12.05</v>
      </c>
      <c r="F20">
        <v>14</v>
      </c>
      <c r="G20">
        <v>13.799999999999999</v>
      </c>
      <c r="H20">
        <v>18.149999999999999</v>
      </c>
      <c r="I20">
        <v>18.95</v>
      </c>
      <c r="J20">
        <v>18.55</v>
      </c>
      <c r="K20">
        <v>18.55</v>
      </c>
      <c r="L20">
        <v>16.799999999999997</v>
      </c>
      <c r="M20">
        <v>15.9</v>
      </c>
      <c r="N20">
        <v>15.049999999999999</v>
      </c>
      <c r="O20">
        <v>15.95</v>
      </c>
      <c r="P20">
        <v>20.799999999999997</v>
      </c>
      <c r="Q20">
        <v>18.95</v>
      </c>
      <c r="R20">
        <v>20.350000000000001</v>
      </c>
      <c r="S20">
        <v>21.25</v>
      </c>
      <c r="T20">
        <v>17.650000000000002</v>
      </c>
      <c r="U20">
        <v>17.600000000000001</v>
      </c>
      <c r="V20">
        <v>16.05</v>
      </c>
      <c r="W20">
        <v>16.600000000000001</v>
      </c>
      <c r="X20">
        <v>14.5</v>
      </c>
      <c r="Y20">
        <v>15.1</v>
      </c>
      <c r="Z20" s="63">
        <f t="shared" si="0"/>
        <v>2586.3389999999999</v>
      </c>
      <c r="AA20" s="63">
        <f t="shared" si="1"/>
        <v>2654.1270000000004</v>
      </c>
      <c r="AB20" s="63">
        <f t="shared" si="2"/>
        <v>2495.6049999999996</v>
      </c>
    </row>
    <row r="21" spans="1:28" x14ac:dyDescent="0.25">
      <c r="A21" s="47">
        <v>16</v>
      </c>
      <c r="B21">
        <v>14.65</v>
      </c>
      <c r="C21">
        <v>14.05</v>
      </c>
      <c r="D21">
        <v>13.149999999999999</v>
      </c>
      <c r="E21">
        <v>14</v>
      </c>
      <c r="F21">
        <v>18.05</v>
      </c>
      <c r="G21">
        <v>17.75</v>
      </c>
      <c r="H21">
        <v>17.349999999999998</v>
      </c>
      <c r="I21">
        <v>17.350000000000001</v>
      </c>
      <c r="J21">
        <v>22.1</v>
      </c>
      <c r="K21">
        <v>22.1</v>
      </c>
      <c r="L21">
        <v>19.200000000000003</v>
      </c>
      <c r="M21">
        <v>18.200000000000003</v>
      </c>
      <c r="N21">
        <v>19.299999999999997</v>
      </c>
      <c r="O21">
        <v>21.35</v>
      </c>
      <c r="P21">
        <v>23.95</v>
      </c>
      <c r="Q21">
        <v>23.9</v>
      </c>
      <c r="R21">
        <v>23.95</v>
      </c>
      <c r="S21">
        <v>24.4</v>
      </c>
      <c r="T21">
        <v>22.9</v>
      </c>
      <c r="U21">
        <v>22.5</v>
      </c>
      <c r="V21">
        <v>19.900000000000002</v>
      </c>
      <c r="W21">
        <v>20.3</v>
      </c>
      <c r="X21">
        <v>19.5</v>
      </c>
      <c r="Y21">
        <v>19.649999999999999</v>
      </c>
      <c r="Z21" s="63">
        <f t="shared" ref="Z21:Z35" si="3">B21*B$3+C21*C$3+D21*D$3+E21*E$3+F21*F$3+G21*G$3+H21*H$3+I21*I$3+J21*J$3+K21*K$3+L21*L$3+M21*M$3+N21*N$3+O21*O$3+P21*P$3+Q21*Q$3+R21*R$3+S21*S$3+T21*T$3+U21*U$3+V21*V$3+W21*W$3+X21*X$3+Y21*Y$3</f>
        <v>3160.0715000000009</v>
      </c>
      <c r="AA21" s="63">
        <f t="shared" ref="AA21:AA35" si="4">B21*B$4+C21*C$4+D21*D$4+E21*E$4+F21*F$4+G21*G$4+H21*H$4+I21*I$4+J21*J$4+K21*K$4+L21*L$4+M21*M$4+N21*N$4+O21*O$4+P21*P$4+Q21*Q$4+R21*R$4+S21*S$4+T21*T$4+U21*U$4+V21*V$4+W21*W$4+X21*X$4+Y21*Y$4</f>
        <v>3215.6150000000007</v>
      </c>
      <c r="AB21" s="63">
        <f t="shared" ref="AB21:AB35" si="5">B21*B$5+C21*C$5+D21*D$5+E21*E$5+F21*F$5+G21*G$5+H21*H$5+I21*I$5+J21*J$5+K21*K$5+L21*L$5+M21*M$5+N21*N$5+O21*O$5+P21*P$5+Q21*Q$5+R21*R$5+S21*S$5+T21*T$5+U21*U$5+V21*V$5+W21*W$5+X21*X$5+Y21*Y$5</f>
        <v>3018.1205000000004</v>
      </c>
    </row>
    <row r="22" spans="1:28" x14ac:dyDescent="0.25">
      <c r="A22" s="47">
        <v>17</v>
      </c>
      <c r="B22">
        <v>12.6</v>
      </c>
      <c r="C22">
        <v>11.3</v>
      </c>
      <c r="D22">
        <v>10.75</v>
      </c>
      <c r="E22">
        <v>11.7</v>
      </c>
      <c r="F22">
        <v>16.899999999999999</v>
      </c>
      <c r="G22">
        <v>17.5</v>
      </c>
      <c r="H22">
        <v>17.799999999999997</v>
      </c>
      <c r="I22">
        <v>19.649999999999999</v>
      </c>
      <c r="J22">
        <v>22.650000000000002</v>
      </c>
      <c r="K22">
        <v>22.650000000000002</v>
      </c>
      <c r="L22">
        <v>21.049999999999997</v>
      </c>
      <c r="M22">
        <v>19.649999999999999</v>
      </c>
      <c r="N22">
        <v>18.600000000000001</v>
      </c>
      <c r="O22">
        <v>20.75</v>
      </c>
      <c r="P22">
        <v>24.3</v>
      </c>
      <c r="Q22">
        <v>23.900000000000002</v>
      </c>
      <c r="R22">
        <v>24.1</v>
      </c>
      <c r="S22">
        <v>24.650000000000002</v>
      </c>
      <c r="T22">
        <v>23</v>
      </c>
      <c r="U22">
        <v>22.900000000000002</v>
      </c>
      <c r="V22">
        <v>18.649999999999999</v>
      </c>
      <c r="W22">
        <v>19.900000000000002</v>
      </c>
      <c r="X22">
        <v>19.600000000000001</v>
      </c>
      <c r="Y22">
        <v>19.850000000000001</v>
      </c>
      <c r="Z22" s="63">
        <f t="shared" si="3"/>
        <v>3125.4120000000003</v>
      </c>
      <c r="AA22" s="63">
        <f t="shared" si="4"/>
        <v>3224.2760000000003</v>
      </c>
      <c r="AB22" s="63">
        <f t="shared" si="5"/>
        <v>3025.1204999999995</v>
      </c>
    </row>
    <row r="23" spans="1:28" x14ac:dyDescent="0.25">
      <c r="A23" s="47">
        <v>18</v>
      </c>
      <c r="B23">
        <v>9.35</v>
      </c>
      <c r="C23">
        <v>7.7</v>
      </c>
      <c r="D23">
        <v>6.15</v>
      </c>
      <c r="E23">
        <v>7.15</v>
      </c>
      <c r="F23">
        <v>11.95</v>
      </c>
      <c r="G23">
        <v>13.35</v>
      </c>
      <c r="H23">
        <v>17</v>
      </c>
      <c r="I23">
        <v>18.349999999999998</v>
      </c>
      <c r="J23">
        <v>17.25</v>
      </c>
      <c r="K23">
        <v>17.25</v>
      </c>
      <c r="L23">
        <v>16.049999999999997</v>
      </c>
      <c r="M23">
        <v>16.049999999999997</v>
      </c>
      <c r="N23">
        <v>15.950000000000001</v>
      </c>
      <c r="O23">
        <v>17.05</v>
      </c>
      <c r="P23">
        <v>19.699999999999996</v>
      </c>
      <c r="Q23">
        <v>18.849999999999998</v>
      </c>
      <c r="R23">
        <v>19.899999999999999</v>
      </c>
      <c r="S23">
        <v>19.149999999999999</v>
      </c>
      <c r="T23">
        <v>15.3</v>
      </c>
      <c r="U23">
        <v>16.150000000000002</v>
      </c>
      <c r="V23">
        <v>12.75</v>
      </c>
      <c r="W23">
        <v>13.850000000000001</v>
      </c>
      <c r="X23">
        <v>13.5</v>
      </c>
      <c r="Y23">
        <v>13.25</v>
      </c>
      <c r="Z23" s="63">
        <f t="shared" si="3"/>
        <v>2375.69</v>
      </c>
      <c r="AA23" s="63">
        <f t="shared" si="4"/>
        <v>2471.2070000000003</v>
      </c>
      <c r="AB23" s="63">
        <f t="shared" si="5"/>
        <v>2311.7849999999999</v>
      </c>
    </row>
    <row r="24" spans="1:28" x14ac:dyDescent="0.25">
      <c r="A24" s="47">
        <v>19</v>
      </c>
      <c r="B24">
        <v>11</v>
      </c>
      <c r="C24">
        <v>8.5</v>
      </c>
      <c r="D24">
        <v>6.45</v>
      </c>
      <c r="E24">
        <v>6.55</v>
      </c>
      <c r="F24">
        <v>14.2</v>
      </c>
      <c r="G24">
        <v>16.3</v>
      </c>
      <c r="H24">
        <v>18.349999999999998</v>
      </c>
      <c r="I24">
        <v>18.5</v>
      </c>
      <c r="J24">
        <v>18.900000000000002</v>
      </c>
      <c r="K24">
        <v>18.900000000000002</v>
      </c>
      <c r="L24">
        <v>18.049999999999997</v>
      </c>
      <c r="M24">
        <v>17.25</v>
      </c>
      <c r="N24">
        <v>15.399999999999999</v>
      </c>
      <c r="O24">
        <v>16.399999999999999</v>
      </c>
      <c r="P24">
        <v>20.399999999999999</v>
      </c>
      <c r="Q24">
        <v>20.5</v>
      </c>
      <c r="R24">
        <v>19.549999999999997</v>
      </c>
      <c r="S24">
        <v>18.95</v>
      </c>
      <c r="T24">
        <v>15.450000000000003</v>
      </c>
      <c r="U24">
        <v>17.250000000000004</v>
      </c>
      <c r="V24">
        <v>13.850000000000001</v>
      </c>
      <c r="W24">
        <v>14.7</v>
      </c>
      <c r="X24">
        <v>14.5</v>
      </c>
      <c r="Y24">
        <v>14.350000000000001</v>
      </c>
      <c r="Z24" s="63">
        <f t="shared" si="3"/>
        <v>2518.7024999999999</v>
      </c>
      <c r="AA24" s="63">
        <f t="shared" si="4"/>
        <v>2596.9635000000003</v>
      </c>
      <c r="AB24" s="63">
        <f t="shared" si="5"/>
        <v>2431.9635000000003</v>
      </c>
    </row>
    <row r="25" spans="1:28" x14ac:dyDescent="0.25">
      <c r="A25" s="47">
        <v>20</v>
      </c>
      <c r="B25">
        <v>11.350000000000001</v>
      </c>
      <c r="C25">
        <v>10.65</v>
      </c>
      <c r="D25">
        <v>10.85</v>
      </c>
      <c r="E25">
        <v>14.05</v>
      </c>
      <c r="F25">
        <v>16.150000000000002</v>
      </c>
      <c r="G25">
        <v>15.700000000000001</v>
      </c>
      <c r="H25">
        <v>20.350000000000001</v>
      </c>
      <c r="I25">
        <v>21.95</v>
      </c>
      <c r="J25">
        <v>22</v>
      </c>
      <c r="K25">
        <v>22</v>
      </c>
      <c r="L25">
        <v>22.299999999999997</v>
      </c>
      <c r="M25">
        <v>22.2</v>
      </c>
      <c r="N25">
        <v>20.85</v>
      </c>
      <c r="O25">
        <v>24.05</v>
      </c>
      <c r="P25">
        <v>24.35</v>
      </c>
      <c r="Q25">
        <v>22.5</v>
      </c>
      <c r="R25">
        <v>24.75</v>
      </c>
      <c r="S25">
        <v>24.7</v>
      </c>
      <c r="T25">
        <v>18.700000000000003</v>
      </c>
      <c r="U25">
        <v>19.5</v>
      </c>
      <c r="V25">
        <v>17.299999999999997</v>
      </c>
      <c r="W25">
        <v>19</v>
      </c>
      <c r="X25">
        <v>14.55</v>
      </c>
      <c r="Y25">
        <v>14.5</v>
      </c>
      <c r="Z25" s="63">
        <f t="shared" si="3"/>
        <v>3057.4389999999999</v>
      </c>
      <c r="AA25" s="63">
        <f t="shared" si="4"/>
        <v>3165.2110000000007</v>
      </c>
      <c r="AB25" s="63">
        <f t="shared" si="5"/>
        <v>2957.6594999999998</v>
      </c>
    </row>
    <row r="26" spans="1:28" x14ac:dyDescent="0.25">
      <c r="A26" s="47">
        <v>21</v>
      </c>
      <c r="B26">
        <v>8.4499999999999993</v>
      </c>
      <c r="C26">
        <v>7.0500000000000007</v>
      </c>
      <c r="D26">
        <v>11.2</v>
      </c>
      <c r="E26">
        <v>12.3</v>
      </c>
      <c r="F26">
        <v>14.750000000000002</v>
      </c>
      <c r="G26">
        <v>14.95</v>
      </c>
      <c r="H26">
        <v>19.399999999999999</v>
      </c>
      <c r="I26">
        <v>18.899999999999999</v>
      </c>
      <c r="J26">
        <v>18.350000000000001</v>
      </c>
      <c r="K26">
        <v>18.350000000000001</v>
      </c>
      <c r="L26">
        <v>15.25</v>
      </c>
      <c r="M26">
        <v>14.05</v>
      </c>
      <c r="N26">
        <v>10.15</v>
      </c>
      <c r="O26">
        <v>10.5</v>
      </c>
      <c r="P26">
        <v>19.350000000000001</v>
      </c>
      <c r="Q26">
        <v>18.899999999999999</v>
      </c>
      <c r="R26">
        <v>19.049999999999997</v>
      </c>
      <c r="S26">
        <v>19.2</v>
      </c>
      <c r="T26">
        <v>16.600000000000001</v>
      </c>
      <c r="U26">
        <v>16.299999999999997</v>
      </c>
      <c r="V26">
        <v>15.599999999999998</v>
      </c>
      <c r="W26">
        <v>14.65</v>
      </c>
      <c r="X26">
        <v>11.9</v>
      </c>
      <c r="Y26">
        <v>12.7</v>
      </c>
      <c r="Z26" s="63">
        <f t="shared" si="3"/>
        <v>2408.6670000000004</v>
      </c>
      <c r="AA26" s="63">
        <f t="shared" si="4"/>
        <v>2437.3830000000003</v>
      </c>
      <c r="AB26" s="63">
        <f t="shared" si="5"/>
        <v>2307.1740000000004</v>
      </c>
    </row>
    <row r="27" spans="1:28" x14ac:dyDescent="0.25">
      <c r="A27" s="47">
        <v>22</v>
      </c>
      <c r="B27">
        <v>11.75</v>
      </c>
      <c r="C27">
        <v>11.350000000000001</v>
      </c>
      <c r="D27">
        <v>13.950000000000001</v>
      </c>
      <c r="E27">
        <v>16.400000000000002</v>
      </c>
      <c r="F27">
        <v>16.8</v>
      </c>
      <c r="G27">
        <v>15.75</v>
      </c>
      <c r="H27">
        <v>20</v>
      </c>
      <c r="I27">
        <v>19.249999999999996</v>
      </c>
      <c r="J27">
        <v>22.299999999999997</v>
      </c>
      <c r="K27">
        <v>22.299999999999997</v>
      </c>
      <c r="L27">
        <v>20.399999999999999</v>
      </c>
      <c r="M27">
        <v>19</v>
      </c>
      <c r="N27">
        <v>19.5</v>
      </c>
      <c r="O27">
        <v>20.5</v>
      </c>
      <c r="P27">
        <v>24.75</v>
      </c>
      <c r="Q27">
        <v>22.599999999999998</v>
      </c>
      <c r="R27">
        <v>24.349999999999998</v>
      </c>
      <c r="S27">
        <v>25.299999999999997</v>
      </c>
      <c r="T27">
        <v>22.45</v>
      </c>
      <c r="U27">
        <v>22.2</v>
      </c>
      <c r="V27">
        <v>21.4</v>
      </c>
      <c r="W27">
        <v>21.099999999999998</v>
      </c>
      <c r="X27">
        <v>19.099999999999998</v>
      </c>
      <c r="Y27">
        <v>19.650000000000002</v>
      </c>
      <c r="Z27" s="63">
        <f t="shared" si="3"/>
        <v>3177.5694999999996</v>
      </c>
      <c r="AA27" s="63">
        <f t="shared" si="4"/>
        <v>3251.8710000000005</v>
      </c>
      <c r="AB27" s="63">
        <f t="shared" si="5"/>
        <v>3054.107</v>
      </c>
    </row>
    <row r="28" spans="1:28" x14ac:dyDescent="0.25">
      <c r="A28" s="47">
        <v>23</v>
      </c>
      <c r="B28">
        <v>9.4499999999999993</v>
      </c>
      <c r="C28">
        <v>8.65</v>
      </c>
      <c r="D28">
        <v>8.8999999999999986</v>
      </c>
      <c r="E28">
        <v>8.5</v>
      </c>
      <c r="F28">
        <v>11.95</v>
      </c>
      <c r="G28">
        <v>12.049999999999999</v>
      </c>
      <c r="H28">
        <v>12.55</v>
      </c>
      <c r="I28">
        <v>13.399999999999999</v>
      </c>
      <c r="J28">
        <v>12.55</v>
      </c>
      <c r="K28">
        <v>12.55</v>
      </c>
      <c r="L28">
        <v>7.8500000000000005</v>
      </c>
      <c r="M28">
        <v>8.25</v>
      </c>
      <c r="N28">
        <v>8.9000000000000021</v>
      </c>
      <c r="O28">
        <v>9.6999999999999993</v>
      </c>
      <c r="P28">
        <v>14.45</v>
      </c>
      <c r="Q28">
        <v>14.2</v>
      </c>
      <c r="R28">
        <v>14.45</v>
      </c>
      <c r="S28">
        <v>12.55</v>
      </c>
      <c r="T28">
        <v>12</v>
      </c>
      <c r="U28">
        <v>11.799999999999999</v>
      </c>
      <c r="V28">
        <v>11.25</v>
      </c>
      <c r="W28">
        <v>12</v>
      </c>
      <c r="X28">
        <v>11.799999999999999</v>
      </c>
      <c r="Y28">
        <v>11.799999999999999</v>
      </c>
      <c r="Z28" s="63">
        <f t="shared" si="3"/>
        <v>1827.5315000000001</v>
      </c>
      <c r="AA28" s="63">
        <f t="shared" si="4"/>
        <v>1812.6909999999996</v>
      </c>
      <c r="AB28" s="63">
        <f t="shared" si="5"/>
        <v>1709.6780000000001</v>
      </c>
    </row>
    <row r="29" spans="1:28" x14ac:dyDescent="0.25">
      <c r="A29" s="47">
        <v>24</v>
      </c>
      <c r="B29">
        <v>9.9</v>
      </c>
      <c r="C29">
        <v>9.5</v>
      </c>
      <c r="D29">
        <v>10.899999999999999</v>
      </c>
      <c r="E29">
        <v>11.05</v>
      </c>
      <c r="F29">
        <v>14.650000000000002</v>
      </c>
      <c r="G29">
        <v>14.250000000000002</v>
      </c>
      <c r="H29">
        <v>15.6</v>
      </c>
      <c r="I29">
        <v>15.200000000000001</v>
      </c>
      <c r="J29">
        <v>14.9</v>
      </c>
      <c r="K29">
        <v>14.9</v>
      </c>
      <c r="L29">
        <v>10.6</v>
      </c>
      <c r="M29">
        <v>9.6999999999999993</v>
      </c>
      <c r="N29">
        <v>8.9</v>
      </c>
      <c r="O29">
        <v>9.5</v>
      </c>
      <c r="P29">
        <v>16.3</v>
      </c>
      <c r="Q29">
        <v>15.8</v>
      </c>
      <c r="R29">
        <v>15.100000000000001</v>
      </c>
      <c r="S29">
        <v>15.3</v>
      </c>
      <c r="T29">
        <v>13.55</v>
      </c>
      <c r="U29">
        <v>13.5</v>
      </c>
      <c r="V29">
        <v>13.799999999999999</v>
      </c>
      <c r="W29">
        <v>14.25</v>
      </c>
      <c r="X29">
        <v>12.35</v>
      </c>
      <c r="Y29">
        <v>13.15</v>
      </c>
      <c r="Z29" s="63">
        <f t="shared" si="3"/>
        <v>2104.1345000000001</v>
      </c>
      <c r="AA29" s="63">
        <f t="shared" si="4"/>
        <v>2074.8265000000001</v>
      </c>
      <c r="AB29" s="63">
        <f t="shared" si="5"/>
        <v>1963.9590000000001</v>
      </c>
    </row>
    <row r="30" spans="1:28" x14ac:dyDescent="0.25">
      <c r="A30" s="47">
        <v>25</v>
      </c>
      <c r="B30">
        <v>12.05</v>
      </c>
      <c r="C30">
        <v>11.2</v>
      </c>
      <c r="D30">
        <v>10</v>
      </c>
      <c r="E30">
        <v>10.7</v>
      </c>
      <c r="F30">
        <v>13.55</v>
      </c>
      <c r="G30">
        <v>13.350000000000001</v>
      </c>
      <c r="H30">
        <v>15.75</v>
      </c>
      <c r="I30">
        <v>15.2</v>
      </c>
      <c r="J30">
        <v>15.150000000000002</v>
      </c>
      <c r="K30">
        <v>15.150000000000002</v>
      </c>
      <c r="L30">
        <v>11.149999999999999</v>
      </c>
      <c r="M30">
        <v>11.85</v>
      </c>
      <c r="N30">
        <v>14.9</v>
      </c>
      <c r="O30">
        <v>15.400000000000002</v>
      </c>
      <c r="P30">
        <v>18.25</v>
      </c>
      <c r="Q30">
        <v>17</v>
      </c>
      <c r="R30">
        <v>18.05</v>
      </c>
      <c r="S30">
        <v>16.7</v>
      </c>
      <c r="T30">
        <v>13.95</v>
      </c>
      <c r="U30">
        <v>14.399999999999999</v>
      </c>
      <c r="V30">
        <v>14.399999999999999</v>
      </c>
      <c r="W30">
        <v>14.8</v>
      </c>
      <c r="X30">
        <v>14.150000000000002</v>
      </c>
      <c r="Y30">
        <v>13.95</v>
      </c>
      <c r="Z30" s="63">
        <f t="shared" si="3"/>
        <v>2295.2665000000002</v>
      </c>
      <c r="AA30" s="63">
        <f t="shared" si="4"/>
        <v>2300.2869999999998</v>
      </c>
      <c r="AB30" s="63">
        <f t="shared" si="5"/>
        <v>2157.3955000000001</v>
      </c>
    </row>
    <row r="31" spans="1:28" x14ac:dyDescent="0.25">
      <c r="A31" s="47">
        <v>26</v>
      </c>
      <c r="B31">
        <v>9.5</v>
      </c>
      <c r="C31">
        <v>7.8</v>
      </c>
      <c r="D31">
        <v>5.7999999999999989</v>
      </c>
      <c r="E31">
        <v>5.9499999999999993</v>
      </c>
      <c r="F31">
        <v>11.900000000000002</v>
      </c>
      <c r="G31">
        <v>13.549999999999999</v>
      </c>
      <c r="H31">
        <v>14.799999999999997</v>
      </c>
      <c r="I31">
        <v>15.7</v>
      </c>
      <c r="J31">
        <v>16.899999999999999</v>
      </c>
      <c r="K31">
        <v>16.899999999999999</v>
      </c>
      <c r="L31">
        <v>16.5</v>
      </c>
      <c r="M31">
        <v>16.100000000000001</v>
      </c>
      <c r="N31">
        <v>15.25</v>
      </c>
      <c r="O31">
        <v>17</v>
      </c>
      <c r="P31">
        <v>18.3</v>
      </c>
      <c r="Q31">
        <v>18.5</v>
      </c>
      <c r="R31">
        <v>18.399999999999999</v>
      </c>
      <c r="S31">
        <v>17.100000000000001</v>
      </c>
      <c r="T31">
        <v>14.6</v>
      </c>
      <c r="U31">
        <v>15.9</v>
      </c>
      <c r="V31">
        <v>12.2</v>
      </c>
      <c r="W31">
        <v>13.399999999999999</v>
      </c>
      <c r="X31">
        <v>13.55</v>
      </c>
      <c r="Y31">
        <v>13.049999999999999</v>
      </c>
      <c r="Z31" s="63">
        <f t="shared" si="3"/>
        <v>2279.1145000000001</v>
      </c>
      <c r="AA31" s="63">
        <f t="shared" si="4"/>
        <v>2371.0370000000003</v>
      </c>
      <c r="AB31" s="63">
        <f t="shared" si="5"/>
        <v>2213.5920000000006</v>
      </c>
    </row>
    <row r="32" spans="1:28" x14ac:dyDescent="0.25">
      <c r="A32" s="47">
        <v>27</v>
      </c>
      <c r="B32">
        <v>7.6</v>
      </c>
      <c r="C32">
        <v>6.6</v>
      </c>
      <c r="D32">
        <v>10.75</v>
      </c>
      <c r="E32">
        <v>12.399999999999999</v>
      </c>
      <c r="F32">
        <v>11.850000000000001</v>
      </c>
      <c r="G32">
        <v>11.7</v>
      </c>
      <c r="H32">
        <v>16.299999999999997</v>
      </c>
      <c r="I32">
        <v>16</v>
      </c>
      <c r="J32">
        <v>18.25</v>
      </c>
      <c r="K32">
        <v>18.25</v>
      </c>
      <c r="L32">
        <v>17</v>
      </c>
      <c r="M32">
        <v>16.5</v>
      </c>
      <c r="N32">
        <v>15.1</v>
      </c>
      <c r="O32">
        <v>16.25</v>
      </c>
      <c r="P32">
        <v>19.75</v>
      </c>
      <c r="Q32">
        <v>18.75</v>
      </c>
      <c r="R32">
        <v>21</v>
      </c>
      <c r="S32">
        <v>19.2</v>
      </c>
      <c r="T32">
        <v>17.850000000000001</v>
      </c>
      <c r="U32">
        <v>17.600000000000001</v>
      </c>
      <c r="V32">
        <v>16.3</v>
      </c>
      <c r="W32">
        <v>15.3</v>
      </c>
      <c r="X32">
        <v>14.05</v>
      </c>
      <c r="Y32">
        <v>13.8</v>
      </c>
      <c r="Z32" s="63">
        <f t="shared" si="3"/>
        <v>2477.6495</v>
      </c>
      <c r="AA32" s="63">
        <f t="shared" si="4"/>
        <v>2570.2415000000001</v>
      </c>
      <c r="AB32" s="63">
        <f t="shared" si="5"/>
        <v>2410.663</v>
      </c>
    </row>
    <row r="33" spans="1:28" x14ac:dyDescent="0.25">
      <c r="A33" s="47">
        <v>28</v>
      </c>
      <c r="B33">
        <v>7.35</v>
      </c>
      <c r="C33">
        <v>7.35</v>
      </c>
      <c r="D33">
        <v>9.8500000000000014</v>
      </c>
      <c r="E33">
        <v>11.65</v>
      </c>
      <c r="F33">
        <v>10.9</v>
      </c>
      <c r="G33">
        <v>10.1</v>
      </c>
      <c r="H33">
        <v>13.6</v>
      </c>
      <c r="I33">
        <v>13.299999999999999</v>
      </c>
      <c r="J33">
        <v>15.899999999999999</v>
      </c>
      <c r="K33">
        <v>15.899999999999999</v>
      </c>
      <c r="L33">
        <v>15.549999999999999</v>
      </c>
      <c r="M33">
        <v>15.049999999999999</v>
      </c>
      <c r="N33">
        <v>15.3</v>
      </c>
      <c r="O33">
        <v>17.05</v>
      </c>
      <c r="P33">
        <v>17.5</v>
      </c>
      <c r="Q33">
        <v>16.05</v>
      </c>
      <c r="R33">
        <v>18.149999999999999</v>
      </c>
      <c r="S33">
        <v>16.899999999999999</v>
      </c>
      <c r="T33">
        <v>15.05</v>
      </c>
      <c r="U33">
        <v>15.299999999999999</v>
      </c>
      <c r="V33">
        <v>14.7</v>
      </c>
      <c r="W33">
        <v>14.85</v>
      </c>
      <c r="X33">
        <v>13.200000000000001</v>
      </c>
      <c r="Y33">
        <v>12.950000000000001</v>
      </c>
      <c r="Z33" s="63">
        <f t="shared" si="3"/>
        <v>2244.4550000000004</v>
      </c>
      <c r="AA33" s="63">
        <f t="shared" si="4"/>
        <v>2321.7975000000006</v>
      </c>
      <c r="AB33" s="63">
        <f t="shared" si="5"/>
        <v>2169.4790000000003</v>
      </c>
    </row>
    <row r="34" spans="1:28" x14ac:dyDescent="0.25">
      <c r="A34" s="47">
        <v>29</v>
      </c>
      <c r="B34">
        <v>9.1999999999999993</v>
      </c>
      <c r="C34">
        <v>6.45</v>
      </c>
      <c r="D34">
        <v>6.3000000000000007</v>
      </c>
      <c r="E34">
        <v>6.85</v>
      </c>
      <c r="F34">
        <v>11.650000000000002</v>
      </c>
      <c r="G34">
        <v>13.15</v>
      </c>
      <c r="H34">
        <v>16.099999999999998</v>
      </c>
      <c r="I34">
        <v>15.899999999999999</v>
      </c>
      <c r="J34">
        <v>15.700000000000001</v>
      </c>
      <c r="K34">
        <v>15.700000000000001</v>
      </c>
      <c r="L34">
        <v>14.9</v>
      </c>
      <c r="M34">
        <v>14.9</v>
      </c>
      <c r="N34">
        <v>12.899999999999999</v>
      </c>
      <c r="O34">
        <v>13.45</v>
      </c>
      <c r="P34">
        <v>17.2</v>
      </c>
      <c r="Q34">
        <v>16.7</v>
      </c>
      <c r="R34">
        <v>16.8</v>
      </c>
      <c r="S34">
        <v>15</v>
      </c>
      <c r="T34">
        <v>12.1</v>
      </c>
      <c r="U34">
        <v>13.8</v>
      </c>
      <c r="V34">
        <v>12.2</v>
      </c>
      <c r="W34">
        <v>12.25</v>
      </c>
      <c r="X34">
        <v>11.6</v>
      </c>
      <c r="Y34">
        <v>11.2</v>
      </c>
      <c r="Z34" s="63">
        <f t="shared" si="3"/>
        <v>2099.7600000000007</v>
      </c>
      <c r="AA34" s="63">
        <f t="shared" si="4"/>
        <v>2159.4470000000006</v>
      </c>
      <c r="AB34" s="63">
        <f t="shared" si="5"/>
        <v>2021.2310000000007</v>
      </c>
    </row>
    <row r="35" spans="1:28" x14ac:dyDescent="0.25">
      <c r="A35" s="47">
        <v>30</v>
      </c>
      <c r="B35">
        <v>13.45</v>
      </c>
      <c r="C35">
        <v>11.9</v>
      </c>
      <c r="D35">
        <v>11.75</v>
      </c>
      <c r="E35">
        <v>13.55</v>
      </c>
      <c r="F35">
        <v>15.249999999999998</v>
      </c>
      <c r="G35">
        <v>14.75</v>
      </c>
      <c r="H35">
        <v>18.099999999999998</v>
      </c>
      <c r="I35">
        <v>18.099999999999998</v>
      </c>
      <c r="J35">
        <v>18.45</v>
      </c>
      <c r="K35">
        <v>18.45</v>
      </c>
      <c r="L35">
        <v>14.9</v>
      </c>
      <c r="M35">
        <v>15.600000000000001</v>
      </c>
      <c r="N35">
        <v>18.199999999999996</v>
      </c>
      <c r="O35">
        <v>18.649999999999999</v>
      </c>
      <c r="P35">
        <v>22.049999999999997</v>
      </c>
      <c r="Q35">
        <v>19.799999999999997</v>
      </c>
      <c r="R35">
        <v>21.899999999999995</v>
      </c>
      <c r="S35">
        <v>20.799999999999997</v>
      </c>
      <c r="T35">
        <v>17.8</v>
      </c>
      <c r="U35">
        <v>18.05</v>
      </c>
      <c r="V35">
        <v>17.899999999999999</v>
      </c>
      <c r="W35">
        <v>17.999999999999996</v>
      </c>
      <c r="X35">
        <v>17.049999999999997</v>
      </c>
      <c r="Y35">
        <v>16.899999999999999</v>
      </c>
      <c r="Z35" s="63">
        <f t="shared" si="3"/>
        <v>2768.3855000000003</v>
      </c>
      <c r="AA35" s="63">
        <f t="shared" si="4"/>
        <v>2802.4030000000002</v>
      </c>
      <c r="AB35" s="63">
        <f t="shared" si="5"/>
        <v>2627.7534999999998</v>
      </c>
    </row>
  </sheetData>
  <mergeCells count="1">
    <mergeCell ref="B1:Y1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opLeftCell="A16" zoomScale="115" zoomScaleNormal="115" workbookViewId="0">
      <selection activeCell="C44" sqref="C44"/>
    </sheetView>
  </sheetViews>
  <sheetFormatPr defaultRowHeight="15" x14ac:dyDescent="0.25"/>
  <cols>
    <col min="1" max="1" width="5.7109375" customWidth="1"/>
    <col min="2" max="25" width="6.85546875" customWidth="1"/>
  </cols>
  <sheetData>
    <row r="1" spans="1:25" ht="21" x14ac:dyDescent="0.35">
      <c r="A1" s="61" t="s">
        <v>77</v>
      </c>
      <c r="B1" s="121" t="s">
        <v>78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1:25" s="46" customFormat="1" x14ac:dyDescent="0.25">
      <c r="A2" s="64"/>
      <c r="B2" s="62" t="s">
        <v>27</v>
      </c>
      <c r="C2" s="62" t="s">
        <v>33</v>
      </c>
      <c r="D2" s="62" t="s">
        <v>34</v>
      </c>
      <c r="E2" s="62" t="s">
        <v>35</v>
      </c>
      <c r="F2" s="62" t="s">
        <v>36</v>
      </c>
      <c r="G2" s="62" t="s">
        <v>37</v>
      </c>
      <c r="H2" s="62" t="s">
        <v>38</v>
      </c>
      <c r="I2" s="62" t="s">
        <v>39</v>
      </c>
      <c r="J2" s="62" t="s">
        <v>40</v>
      </c>
      <c r="K2" s="62" t="s">
        <v>41</v>
      </c>
      <c r="L2" s="62" t="s">
        <v>42</v>
      </c>
      <c r="M2" s="62" t="s">
        <v>43</v>
      </c>
      <c r="N2" s="62" t="s">
        <v>43</v>
      </c>
      <c r="O2" s="62" t="s">
        <v>3</v>
      </c>
      <c r="P2" s="62" t="s">
        <v>4</v>
      </c>
      <c r="Q2" s="62" t="s">
        <v>5</v>
      </c>
      <c r="R2" s="62" t="s">
        <v>6</v>
      </c>
      <c r="S2" s="62" t="s">
        <v>7</v>
      </c>
      <c r="T2" s="62" t="s">
        <v>8</v>
      </c>
      <c r="U2" s="62" t="s">
        <v>9</v>
      </c>
      <c r="V2" s="62" t="s">
        <v>10</v>
      </c>
      <c r="W2" s="62" t="s">
        <v>11</v>
      </c>
      <c r="X2" s="62" t="s">
        <v>12</v>
      </c>
      <c r="Y2" s="62" t="s">
        <v>13</v>
      </c>
    </row>
    <row r="3" spans="1:25" x14ac:dyDescent="0.25">
      <c r="A3" s="50">
        <v>1</v>
      </c>
      <c r="B3" s="28">
        <v>13.55</v>
      </c>
      <c r="C3" s="28">
        <v>13.55</v>
      </c>
      <c r="D3" s="28">
        <v>14.049999999999999</v>
      </c>
      <c r="E3" s="28">
        <v>15.899999999999999</v>
      </c>
      <c r="F3" s="28">
        <v>16.3</v>
      </c>
      <c r="G3" s="28">
        <v>15.15</v>
      </c>
      <c r="H3" s="28">
        <v>19.099999999999998</v>
      </c>
      <c r="I3" s="28">
        <v>18.8</v>
      </c>
      <c r="J3" s="28">
        <v>20.2</v>
      </c>
      <c r="K3" s="28">
        <v>20.2</v>
      </c>
      <c r="L3" s="28">
        <v>15.85</v>
      </c>
      <c r="M3" s="28">
        <v>16.350000000000001</v>
      </c>
      <c r="N3" s="28">
        <v>20.349999999999998</v>
      </c>
      <c r="O3" s="28">
        <v>21.55</v>
      </c>
      <c r="P3" s="28">
        <v>24</v>
      </c>
      <c r="Q3" s="28">
        <v>22.05</v>
      </c>
      <c r="R3" s="28">
        <v>24.75</v>
      </c>
      <c r="S3" s="28">
        <v>23.6</v>
      </c>
      <c r="T3" s="28">
        <v>20.65</v>
      </c>
      <c r="U3" s="28">
        <v>20.100000000000001</v>
      </c>
      <c r="V3" s="28">
        <v>19.700000000000003</v>
      </c>
      <c r="W3" s="28">
        <v>19.850000000000001</v>
      </c>
      <c r="X3" s="28">
        <v>18.55</v>
      </c>
      <c r="Y3" s="28">
        <v>18.399999999999999</v>
      </c>
    </row>
    <row r="4" spans="1:25" x14ac:dyDescent="0.25">
      <c r="A4" s="50">
        <v>2</v>
      </c>
      <c r="B4" s="28">
        <v>12.3</v>
      </c>
      <c r="C4" s="28">
        <v>11.499999999999998</v>
      </c>
      <c r="D4" s="28">
        <v>13.1</v>
      </c>
      <c r="E4" s="28">
        <v>13.2</v>
      </c>
      <c r="F4" s="28">
        <v>18</v>
      </c>
      <c r="G4" s="28">
        <v>18.3</v>
      </c>
      <c r="H4" s="28">
        <v>18.2</v>
      </c>
      <c r="I4" s="28">
        <v>18.3</v>
      </c>
      <c r="J4" s="28">
        <v>23</v>
      </c>
      <c r="K4" s="28">
        <v>23</v>
      </c>
      <c r="L4" s="28">
        <v>20.599999999999998</v>
      </c>
      <c r="M4" s="28">
        <v>18.600000000000001</v>
      </c>
      <c r="N4" s="28">
        <v>16.600000000000001</v>
      </c>
      <c r="O4" s="28">
        <v>18.8</v>
      </c>
      <c r="P4" s="28">
        <v>23.700000000000003</v>
      </c>
      <c r="Q4" s="28">
        <v>24.200000000000003</v>
      </c>
      <c r="R4" s="28">
        <v>23.5</v>
      </c>
      <c r="S4" s="28">
        <v>23.200000000000003</v>
      </c>
      <c r="T4" s="28">
        <v>22.9</v>
      </c>
      <c r="U4" s="28">
        <v>22.8</v>
      </c>
      <c r="V4" s="28">
        <v>19.8</v>
      </c>
      <c r="W4" s="28">
        <v>20.200000000000003</v>
      </c>
      <c r="X4" s="28">
        <v>19.600000000000001</v>
      </c>
      <c r="Y4" s="28">
        <v>19.900000000000002</v>
      </c>
    </row>
    <row r="5" spans="1:25" x14ac:dyDescent="0.25">
      <c r="A5" s="50">
        <v>3</v>
      </c>
      <c r="B5" s="28">
        <v>15.15</v>
      </c>
      <c r="C5" s="28">
        <v>14.85</v>
      </c>
      <c r="D5" s="28">
        <v>14.200000000000001</v>
      </c>
      <c r="E5" s="28">
        <v>16.3</v>
      </c>
      <c r="F5" s="28">
        <v>19.649999999999999</v>
      </c>
      <c r="G5" s="28">
        <v>18.649999999999999</v>
      </c>
      <c r="H5" s="28">
        <v>22.2</v>
      </c>
      <c r="I5" s="28">
        <v>21.900000000000002</v>
      </c>
      <c r="J5" s="28">
        <v>21.75</v>
      </c>
      <c r="K5" s="28">
        <v>21.75</v>
      </c>
      <c r="L5" s="28">
        <v>18.850000000000001</v>
      </c>
      <c r="M5" s="28">
        <v>19.450000000000003</v>
      </c>
      <c r="N5" s="28">
        <v>20.049999999999997</v>
      </c>
      <c r="O5" s="28">
        <v>23.05</v>
      </c>
      <c r="P5" s="28">
        <v>24.550000000000004</v>
      </c>
      <c r="Q5" s="28">
        <v>23.300000000000004</v>
      </c>
      <c r="R5" s="28">
        <v>24.450000000000003</v>
      </c>
      <c r="S5" s="28">
        <v>23.25</v>
      </c>
      <c r="T5" s="28">
        <v>17.200000000000003</v>
      </c>
      <c r="U5" s="28">
        <v>18.3</v>
      </c>
      <c r="V5" s="28">
        <v>18.549999999999997</v>
      </c>
      <c r="W5" s="28">
        <v>20.049999999999997</v>
      </c>
      <c r="X5" s="28">
        <v>14.999999999999998</v>
      </c>
      <c r="Y5" s="28">
        <v>14.899999999999999</v>
      </c>
    </row>
    <row r="6" spans="1:25" x14ac:dyDescent="0.25">
      <c r="A6" s="50">
        <v>4</v>
      </c>
      <c r="B6" s="28">
        <v>14.149999999999999</v>
      </c>
      <c r="C6" s="28">
        <v>10.299999999999999</v>
      </c>
      <c r="D6" s="28">
        <v>12.75</v>
      </c>
      <c r="E6" s="28">
        <v>14.5</v>
      </c>
      <c r="F6" s="28">
        <v>20.150000000000002</v>
      </c>
      <c r="G6" s="28">
        <v>21.6</v>
      </c>
      <c r="H6" s="28">
        <v>27.45</v>
      </c>
      <c r="I6" s="28">
        <v>26.45</v>
      </c>
      <c r="J6" s="28">
        <v>26.25</v>
      </c>
      <c r="K6" s="28">
        <v>26.25</v>
      </c>
      <c r="L6" s="28">
        <v>25.25</v>
      </c>
      <c r="M6" s="28">
        <v>25.25</v>
      </c>
      <c r="N6" s="28">
        <v>19.45</v>
      </c>
      <c r="O6" s="28">
        <v>21.35</v>
      </c>
      <c r="P6" s="28">
        <v>27.699999999999996</v>
      </c>
      <c r="Q6" s="28">
        <v>27.349999999999998</v>
      </c>
      <c r="R6" s="28">
        <v>27.699999999999996</v>
      </c>
      <c r="S6" s="28">
        <v>24.799999999999997</v>
      </c>
      <c r="T6" s="28">
        <v>19.099999999999998</v>
      </c>
      <c r="U6" s="28">
        <v>21.450000000000003</v>
      </c>
      <c r="V6" s="28">
        <v>20.200000000000003</v>
      </c>
      <c r="W6" s="28">
        <v>19.600000000000001</v>
      </c>
      <c r="X6" s="28">
        <v>15.25</v>
      </c>
      <c r="Y6" s="28">
        <v>14.799999999999999</v>
      </c>
    </row>
    <row r="7" spans="1:25" x14ac:dyDescent="0.25">
      <c r="A7" s="50">
        <v>5</v>
      </c>
      <c r="B7" s="28">
        <v>17.350000000000001</v>
      </c>
      <c r="C7" s="28">
        <v>16.100000000000001</v>
      </c>
      <c r="D7" s="28">
        <v>12.8</v>
      </c>
      <c r="E7" s="28">
        <v>14.75</v>
      </c>
      <c r="F7" s="28">
        <v>21.25</v>
      </c>
      <c r="G7" s="28">
        <v>21.2</v>
      </c>
      <c r="H7" s="28">
        <v>22.45</v>
      </c>
      <c r="I7" s="28">
        <v>25</v>
      </c>
      <c r="J7" s="28">
        <v>24.15</v>
      </c>
      <c r="K7" s="28">
        <v>24.15</v>
      </c>
      <c r="L7" s="28">
        <v>21.049999999999997</v>
      </c>
      <c r="M7" s="28">
        <v>21.75</v>
      </c>
      <c r="N7" s="28">
        <v>21.65</v>
      </c>
      <c r="O7" s="28">
        <v>25.25</v>
      </c>
      <c r="P7" s="28">
        <v>27.15</v>
      </c>
      <c r="Q7" s="28">
        <v>26.4</v>
      </c>
      <c r="R7" s="28">
        <v>27.15</v>
      </c>
      <c r="S7" s="28">
        <v>26.95</v>
      </c>
      <c r="T7" s="28">
        <v>20.95</v>
      </c>
      <c r="U7" s="28">
        <v>21.5</v>
      </c>
      <c r="V7" s="28">
        <v>18.649999999999999</v>
      </c>
      <c r="W7" s="28">
        <v>21.299999999999997</v>
      </c>
      <c r="X7" s="28">
        <v>17.2</v>
      </c>
      <c r="Y7" s="28">
        <v>17.2</v>
      </c>
    </row>
    <row r="8" spans="1:25" x14ac:dyDescent="0.25">
      <c r="A8" s="50">
        <v>6</v>
      </c>
      <c r="B8" s="28">
        <v>9.7000000000000011</v>
      </c>
      <c r="C8" s="28">
        <v>9.2000000000000011</v>
      </c>
      <c r="D8" s="28">
        <v>12.350000000000001</v>
      </c>
      <c r="E8" s="28">
        <v>14.499999999999998</v>
      </c>
      <c r="F8" s="28">
        <v>15.65</v>
      </c>
      <c r="G8" s="28">
        <v>14.8</v>
      </c>
      <c r="H8" s="28">
        <v>18.699999999999996</v>
      </c>
      <c r="I8" s="28">
        <v>18</v>
      </c>
      <c r="J8" s="28">
        <v>19.950000000000003</v>
      </c>
      <c r="K8" s="28">
        <v>19.950000000000003</v>
      </c>
      <c r="L8" s="28">
        <v>18.7</v>
      </c>
      <c r="M8" s="28">
        <v>16.899999999999999</v>
      </c>
      <c r="N8" s="28">
        <v>15.2</v>
      </c>
      <c r="O8" s="28">
        <v>16.2</v>
      </c>
      <c r="P8" s="28">
        <v>21.45</v>
      </c>
      <c r="Q8" s="28">
        <v>19.649999999999999</v>
      </c>
      <c r="R8" s="28">
        <v>20.399999999999999</v>
      </c>
      <c r="S8" s="28">
        <v>21.749999999999996</v>
      </c>
      <c r="T8" s="28">
        <v>18.75</v>
      </c>
      <c r="U8" s="28">
        <v>18.900000000000002</v>
      </c>
      <c r="V8" s="28">
        <v>18.55</v>
      </c>
      <c r="W8" s="28">
        <v>18.5</v>
      </c>
      <c r="X8" s="28">
        <v>15.65</v>
      </c>
      <c r="Y8" s="28">
        <v>16.5</v>
      </c>
    </row>
    <row r="9" spans="1:25" x14ac:dyDescent="0.25">
      <c r="A9" s="50">
        <v>7</v>
      </c>
      <c r="B9" s="28">
        <v>14.7</v>
      </c>
      <c r="C9" s="28">
        <v>13.75</v>
      </c>
      <c r="D9" s="28">
        <v>10.5</v>
      </c>
      <c r="E9" s="28">
        <v>10.25</v>
      </c>
      <c r="F9" s="28">
        <v>17.099999999999998</v>
      </c>
      <c r="G9" s="28">
        <v>17.55</v>
      </c>
      <c r="H9" s="28">
        <v>16.900000000000002</v>
      </c>
      <c r="I9" s="28">
        <v>19.100000000000001</v>
      </c>
      <c r="J9" s="28">
        <v>17.8</v>
      </c>
      <c r="K9" s="28">
        <v>17.8</v>
      </c>
      <c r="L9" s="28">
        <v>12</v>
      </c>
      <c r="M9" s="28">
        <v>12.65</v>
      </c>
      <c r="N9" s="28">
        <v>14.5</v>
      </c>
      <c r="O9" s="28">
        <v>16.25</v>
      </c>
      <c r="P9" s="28">
        <v>20.700000000000003</v>
      </c>
      <c r="Q9" s="28">
        <v>20.700000000000003</v>
      </c>
      <c r="R9" s="28">
        <v>20.549999999999997</v>
      </c>
      <c r="S9" s="28">
        <v>19.700000000000003</v>
      </c>
      <c r="T9" s="28">
        <v>17.3</v>
      </c>
      <c r="U9" s="28">
        <v>17</v>
      </c>
      <c r="V9" s="28">
        <v>14.5</v>
      </c>
      <c r="W9" s="28">
        <v>16.55</v>
      </c>
      <c r="X9" s="28">
        <v>16</v>
      </c>
      <c r="Y9" s="28">
        <v>16.100000000000001</v>
      </c>
    </row>
    <row r="10" spans="1:25" x14ac:dyDescent="0.25">
      <c r="A10" s="50">
        <v>8</v>
      </c>
      <c r="B10" s="28">
        <v>13.850000000000001</v>
      </c>
      <c r="C10" s="28">
        <v>12.55</v>
      </c>
      <c r="D10" s="28">
        <v>10.7</v>
      </c>
      <c r="E10" s="28">
        <v>11.5</v>
      </c>
      <c r="F10" s="28">
        <v>17.8</v>
      </c>
      <c r="G10" s="28">
        <v>18.349999999999998</v>
      </c>
      <c r="H10" s="28">
        <v>19.599999999999998</v>
      </c>
      <c r="I10" s="28">
        <v>21.7</v>
      </c>
      <c r="J10" s="28">
        <v>20.65</v>
      </c>
      <c r="K10" s="28">
        <v>20.65</v>
      </c>
      <c r="L10" s="28">
        <v>16.349999999999998</v>
      </c>
      <c r="M10" s="28">
        <v>15.950000000000001</v>
      </c>
      <c r="N10" s="28">
        <v>15.999999999999998</v>
      </c>
      <c r="O10" s="28">
        <v>17.349999999999998</v>
      </c>
      <c r="P10" s="28">
        <v>23.35</v>
      </c>
      <c r="Q10" s="28">
        <v>22.7</v>
      </c>
      <c r="R10" s="28">
        <v>22.75</v>
      </c>
      <c r="S10" s="28">
        <v>23.65</v>
      </c>
      <c r="T10" s="28">
        <v>20.250000000000004</v>
      </c>
      <c r="U10" s="28">
        <v>19.900000000000002</v>
      </c>
      <c r="V10" s="28">
        <v>16.75</v>
      </c>
      <c r="W10" s="28">
        <v>18.3</v>
      </c>
      <c r="X10" s="28">
        <v>17.100000000000001</v>
      </c>
      <c r="Y10" s="28">
        <v>17.7</v>
      </c>
    </row>
    <row r="11" spans="1:25" x14ac:dyDescent="0.25">
      <c r="A11" s="50">
        <v>9</v>
      </c>
      <c r="B11" s="28">
        <v>8.2999999999999989</v>
      </c>
      <c r="C11" s="28">
        <v>6.8500000000000005</v>
      </c>
      <c r="D11" s="28">
        <v>6.75</v>
      </c>
      <c r="E11" s="28">
        <v>7.65</v>
      </c>
      <c r="F11" s="28">
        <v>11.2</v>
      </c>
      <c r="G11" s="28">
        <v>12.6</v>
      </c>
      <c r="H11" s="28">
        <v>16.25</v>
      </c>
      <c r="I11" s="28">
        <v>14.25</v>
      </c>
      <c r="J11" s="28">
        <v>18.399999999999999</v>
      </c>
      <c r="K11" s="28">
        <v>18.399999999999999</v>
      </c>
      <c r="L11" s="28">
        <v>19.899999999999999</v>
      </c>
      <c r="M11" s="28">
        <v>18.799999999999997</v>
      </c>
      <c r="N11" s="28">
        <v>17.649999999999999</v>
      </c>
      <c r="O11" s="28">
        <v>19</v>
      </c>
      <c r="P11" s="28">
        <v>19.25</v>
      </c>
      <c r="Q11" s="28">
        <v>19.55</v>
      </c>
      <c r="R11" s="28">
        <v>19.75</v>
      </c>
      <c r="S11" s="28">
        <v>18.75</v>
      </c>
      <c r="T11" s="28">
        <v>15.600000000000001</v>
      </c>
      <c r="U11" s="28">
        <v>17.25</v>
      </c>
      <c r="V11" s="28">
        <v>14.35</v>
      </c>
      <c r="W11" s="28">
        <v>13.650000000000002</v>
      </c>
      <c r="X11" s="28">
        <v>13.1</v>
      </c>
      <c r="Y11" s="28">
        <v>12.45</v>
      </c>
    </row>
    <row r="12" spans="1:25" x14ac:dyDescent="0.25">
      <c r="A12" s="50">
        <v>10</v>
      </c>
      <c r="B12" s="28">
        <v>11.8</v>
      </c>
      <c r="C12" s="28">
        <v>9.5</v>
      </c>
      <c r="D12" s="28">
        <v>8.35</v>
      </c>
      <c r="E12" s="28">
        <v>9.5499999999999989</v>
      </c>
      <c r="F12" s="28">
        <v>13.649999999999999</v>
      </c>
      <c r="G12" s="28">
        <v>14.6</v>
      </c>
      <c r="H12" s="28">
        <v>18.7</v>
      </c>
      <c r="I12" s="28">
        <v>17.999999999999996</v>
      </c>
      <c r="J12" s="28">
        <v>18.100000000000001</v>
      </c>
      <c r="K12" s="28">
        <v>18.100000000000001</v>
      </c>
      <c r="L12" s="28">
        <v>16.549999999999997</v>
      </c>
      <c r="M12" s="28">
        <v>16.849999999999998</v>
      </c>
      <c r="N12" s="28">
        <v>17.8</v>
      </c>
      <c r="O12" s="28">
        <v>18.149999999999999</v>
      </c>
      <c r="P12" s="28">
        <v>21</v>
      </c>
      <c r="Q12" s="28">
        <v>19.5</v>
      </c>
      <c r="R12" s="28">
        <v>20.549999999999997</v>
      </c>
      <c r="S12" s="28">
        <v>19.05</v>
      </c>
      <c r="T12" s="28">
        <v>15.100000000000001</v>
      </c>
      <c r="U12" s="28">
        <v>16.750000000000004</v>
      </c>
      <c r="V12" s="28">
        <v>15.55</v>
      </c>
      <c r="W12" s="28">
        <v>15.700000000000001</v>
      </c>
      <c r="X12" s="28">
        <v>15.2</v>
      </c>
      <c r="Y12" s="28">
        <v>14.75</v>
      </c>
    </row>
    <row r="13" spans="1:25" x14ac:dyDescent="0.25">
      <c r="A13" s="50">
        <v>11</v>
      </c>
      <c r="B13" s="28">
        <v>12.65</v>
      </c>
      <c r="C13" s="28">
        <v>11.2</v>
      </c>
      <c r="D13" s="28">
        <v>12.85</v>
      </c>
      <c r="E13" s="28">
        <v>12.799999999999999</v>
      </c>
      <c r="F13" s="28">
        <v>18.25</v>
      </c>
      <c r="G13" s="28">
        <v>19.05</v>
      </c>
      <c r="H13" s="28">
        <v>23.55</v>
      </c>
      <c r="I13" s="28">
        <v>22.049999999999997</v>
      </c>
      <c r="J13" s="28">
        <v>21.900000000000002</v>
      </c>
      <c r="K13" s="28">
        <v>21.900000000000002</v>
      </c>
      <c r="L13" s="28">
        <v>17.899999999999999</v>
      </c>
      <c r="M13" s="28">
        <v>17.049999999999997</v>
      </c>
      <c r="N13" s="28">
        <v>16.55</v>
      </c>
      <c r="O13" s="28">
        <v>17.149999999999999</v>
      </c>
      <c r="P13" s="28">
        <v>24.349999999999998</v>
      </c>
      <c r="Q13" s="28">
        <v>23.4</v>
      </c>
      <c r="R13" s="28">
        <v>23.3</v>
      </c>
      <c r="S13" s="28">
        <v>20.95</v>
      </c>
      <c r="T13" s="28">
        <v>18</v>
      </c>
      <c r="U13" s="28">
        <v>19.599999999999998</v>
      </c>
      <c r="V13" s="28">
        <v>19.25</v>
      </c>
      <c r="W13" s="28">
        <v>19.649999999999999</v>
      </c>
      <c r="X13" s="28">
        <v>18.75</v>
      </c>
      <c r="Y13" s="28">
        <v>18.799999999999997</v>
      </c>
    </row>
    <row r="14" spans="1:25" x14ac:dyDescent="0.25">
      <c r="A14" s="50">
        <v>12</v>
      </c>
      <c r="B14" s="28">
        <v>14.2</v>
      </c>
      <c r="C14" s="28">
        <v>13.45</v>
      </c>
      <c r="D14" s="28">
        <v>16</v>
      </c>
      <c r="E14" s="28">
        <v>17.049999999999997</v>
      </c>
      <c r="F14" s="28">
        <v>19.549999999999997</v>
      </c>
      <c r="G14" s="28">
        <v>18.650000000000002</v>
      </c>
      <c r="H14" s="28">
        <v>22.15</v>
      </c>
      <c r="I14" s="28">
        <v>22.299999999999997</v>
      </c>
      <c r="J14" s="28">
        <v>21.7</v>
      </c>
      <c r="K14" s="28">
        <v>21.7</v>
      </c>
      <c r="L14" s="28">
        <v>16.399999999999999</v>
      </c>
      <c r="M14" s="28">
        <v>16.8</v>
      </c>
      <c r="N14" s="28">
        <v>16.95</v>
      </c>
      <c r="O14" s="28">
        <v>18.850000000000001</v>
      </c>
      <c r="P14" s="28">
        <v>24.599999999999998</v>
      </c>
      <c r="Q14" s="28">
        <v>23.099999999999998</v>
      </c>
      <c r="R14" s="28">
        <v>24.599999999999998</v>
      </c>
      <c r="S14" s="28">
        <v>21.75</v>
      </c>
      <c r="T14" s="28">
        <v>19</v>
      </c>
      <c r="U14" s="28">
        <v>19.3</v>
      </c>
      <c r="V14" s="28">
        <v>20.05</v>
      </c>
      <c r="W14" s="28">
        <v>20.9</v>
      </c>
      <c r="X14" s="28">
        <v>18</v>
      </c>
      <c r="Y14" s="28">
        <v>18</v>
      </c>
    </row>
    <row r="15" spans="1:25" x14ac:dyDescent="0.25">
      <c r="A15" s="50">
        <v>13</v>
      </c>
      <c r="B15" s="28">
        <v>6.6000000000000005</v>
      </c>
      <c r="C15" s="28">
        <v>6.5</v>
      </c>
      <c r="D15" s="28">
        <v>9.65</v>
      </c>
      <c r="E15" s="28">
        <v>12.55</v>
      </c>
      <c r="F15" s="28">
        <v>10.899999999999999</v>
      </c>
      <c r="G15" s="28">
        <v>10.35</v>
      </c>
      <c r="H15" s="28">
        <v>17.2</v>
      </c>
      <c r="I15" s="28">
        <v>16.55</v>
      </c>
      <c r="J15" s="28">
        <v>17.850000000000001</v>
      </c>
      <c r="K15" s="28">
        <v>17.850000000000001</v>
      </c>
      <c r="L15" s="28">
        <v>17.75</v>
      </c>
      <c r="M15" s="28">
        <v>17.149999999999999</v>
      </c>
      <c r="N15" s="28">
        <v>16.850000000000001</v>
      </c>
      <c r="O15" s="28">
        <v>17.95</v>
      </c>
      <c r="P15" s="28">
        <v>19.899999999999999</v>
      </c>
      <c r="Q15" s="28">
        <v>18.2</v>
      </c>
      <c r="R15" s="28">
        <v>21.1</v>
      </c>
      <c r="S15" s="28">
        <v>21.25</v>
      </c>
      <c r="T15" s="28">
        <v>17.2</v>
      </c>
      <c r="U15" s="28">
        <v>16.900000000000002</v>
      </c>
      <c r="V15" s="28">
        <v>15.549999999999999</v>
      </c>
      <c r="W15" s="28">
        <v>14.7</v>
      </c>
      <c r="X15" s="28">
        <v>12.049999999999999</v>
      </c>
      <c r="Y15" s="28">
        <v>12.099999999999998</v>
      </c>
    </row>
    <row r="16" spans="1:25" x14ac:dyDescent="0.25">
      <c r="A16" s="50">
        <v>14</v>
      </c>
      <c r="B16" s="28">
        <v>12.8</v>
      </c>
      <c r="C16" s="28">
        <v>11.25</v>
      </c>
      <c r="D16" s="28">
        <v>8.4499999999999993</v>
      </c>
      <c r="E16" s="28">
        <v>8.6499999999999986</v>
      </c>
      <c r="F16" s="28">
        <v>14.100000000000001</v>
      </c>
      <c r="G16" s="28">
        <v>14.9</v>
      </c>
      <c r="H16" s="28">
        <v>14.549999999999999</v>
      </c>
      <c r="I16" s="28">
        <v>15.5</v>
      </c>
      <c r="J16" s="28">
        <v>17.100000000000001</v>
      </c>
      <c r="K16" s="28">
        <v>17.100000000000001</v>
      </c>
      <c r="L16" s="28">
        <v>14.25</v>
      </c>
      <c r="M16" s="28">
        <v>14.549999999999999</v>
      </c>
      <c r="N16" s="28">
        <v>15.700000000000001</v>
      </c>
      <c r="O16" s="28">
        <v>17.25</v>
      </c>
      <c r="P16" s="28">
        <v>19.200000000000003</v>
      </c>
      <c r="Q16" s="28">
        <v>19.399999999999999</v>
      </c>
      <c r="R16" s="28">
        <v>19.45</v>
      </c>
      <c r="S16" s="28">
        <v>18.549999999999997</v>
      </c>
      <c r="T16" s="28">
        <v>16.600000000000001</v>
      </c>
      <c r="U16" s="28">
        <v>16.850000000000001</v>
      </c>
      <c r="V16" s="28">
        <v>13.95</v>
      </c>
      <c r="W16" s="28">
        <v>14.8</v>
      </c>
      <c r="X16" s="28">
        <v>14.849999999999998</v>
      </c>
      <c r="Y16" s="28">
        <v>14.499999999999998</v>
      </c>
    </row>
    <row r="17" spans="1:25" x14ac:dyDescent="0.25">
      <c r="A17" s="50">
        <v>15</v>
      </c>
      <c r="B17" s="28">
        <v>9.25</v>
      </c>
      <c r="C17" s="28">
        <v>8.4499999999999993</v>
      </c>
      <c r="D17" s="28">
        <v>10</v>
      </c>
      <c r="E17" s="28">
        <v>12.05</v>
      </c>
      <c r="F17" s="28">
        <v>14</v>
      </c>
      <c r="G17" s="28">
        <v>13.799999999999999</v>
      </c>
      <c r="H17" s="28">
        <v>18.149999999999999</v>
      </c>
      <c r="I17" s="28">
        <v>18.95</v>
      </c>
      <c r="J17" s="28">
        <v>18.55</v>
      </c>
      <c r="K17" s="28">
        <v>18.55</v>
      </c>
      <c r="L17" s="28">
        <v>16.799999999999997</v>
      </c>
      <c r="M17" s="28">
        <v>15.9</v>
      </c>
      <c r="N17" s="28">
        <v>15.049999999999999</v>
      </c>
      <c r="O17" s="28">
        <v>15.95</v>
      </c>
      <c r="P17" s="28">
        <v>20.799999999999997</v>
      </c>
      <c r="Q17" s="28">
        <v>18.95</v>
      </c>
      <c r="R17" s="28">
        <v>20.350000000000001</v>
      </c>
      <c r="S17" s="28">
        <v>21.25</v>
      </c>
      <c r="T17" s="28">
        <v>17.650000000000002</v>
      </c>
      <c r="U17" s="28">
        <v>17.600000000000001</v>
      </c>
      <c r="V17" s="28">
        <v>16.05</v>
      </c>
      <c r="W17" s="28">
        <v>16.600000000000001</v>
      </c>
      <c r="X17" s="28">
        <v>14.5</v>
      </c>
      <c r="Y17" s="28">
        <v>15.1</v>
      </c>
    </row>
    <row r="18" spans="1:25" x14ac:dyDescent="0.25">
      <c r="A18" s="50">
        <v>16</v>
      </c>
      <c r="B18" s="28">
        <v>14.65</v>
      </c>
      <c r="C18" s="28">
        <v>14.05</v>
      </c>
      <c r="D18" s="28">
        <v>13.149999999999999</v>
      </c>
      <c r="E18" s="28">
        <v>14</v>
      </c>
      <c r="F18" s="28">
        <v>18.05</v>
      </c>
      <c r="G18" s="28">
        <v>17.75</v>
      </c>
      <c r="H18" s="28">
        <v>17.349999999999998</v>
      </c>
      <c r="I18" s="28">
        <v>17.350000000000001</v>
      </c>
      <c r="J18" s="28">
        <v>22.1</v>
      </c>
      <c r="K18" s="28">
        <v>22.1</v>
      </c>
      <c r="L18" s="28">
        <v>19.200000000000003</v>
      </c>
      <c r="M18" s="28">
        <v>18.200000000000003</v>
      </c>
      <c r="N18" s="28">
        <v>19.299999999999997</v>
      </c>
      <c r="O18" s="28">
        <v>21.35</v>
      </c>
      <c r="P18" s="28">
        <v>23.95</v>
      </c>
      <c r="Q18" s="28">
        <v>23.9</v>
      </c>
      <c r="R18" s="28">
        <v>23.95</v>
      </c>
      <c r="S18" s="28">
        <v>24.4</v>
      </c>
      <c r="T18" s="28">
        <v>22.9</v>
      </c>
      <c r="U18" s="28">
        <v>22.5</v>
      </c>
      <c r="V18" s="28">
        <v>19.900000000000002</v>
      </c>
      <c r="W18" s="28">
        <v>20.3</v>
      </c>
      <c r="X18" s="28">
        <v>19.5</v>
      </c>
      <c r="Y18" s="28">
        <v>19.649999999999999</v>
      </c>
    </row>
    <row r="19" spans="1:25" x14ac:dyDescent="0.25">
      <c r="A19" s="50">
        <v>17</v>
      </c>
      <c r="B19" s="28">
        <v>12.6</v>
      </c>
      <c r="C19" s="28">
        <v>11.3</v>
      </c>
      <c r="D19" s="28">
        <v>10.75</v>
      </c>
      <c r="E19" s="28">
        <v>11.7</v>
      </c>
      <c r="F19" s="28">
        <v>16.899999999999999</v>
      </c>
      <c r="G19" s="28">
        <v>17.5</v>
      </c>
      <c r="H19" s="28">
        <v>17.799999999999997</v>
      </c>
      <c r="I19" s="28">
        <v>19.649999999999999</v>
      </c>
      <c r="J19" s="28">
        <v>22.650000000000002</v>
      </c>
      <c r="K19" s="28">
        <v>22.650000000000002</v>
      </c>
      <c r="L19" s="28">
        <v>21.049999999999997</v>
      </c>
      <c r="M19" s="28">
        <v>19.649999999999999</v>
      </c>
      <c r="N19" s="28">
        <v>18.600000000000001</v>
      </c>
      <c r="O19" s="28">
        <v>20.75</v>
      </c>
      <c r="P19" s="28">
        <v>24.3</v>
      </c>
      <c r="Q19" s="28">
        <v>23.900000000000002</v>
      </c>
      <c r="R19" s="28">
        <v>24.1</v>
      </c>
      <c r="S19" s="28">
        <v>24.650000000000002</v>
      </c>
      <c r="T19" s="28">
        <v>23</v>
      </c>
      <c r="U19" s="28">
        <v>22.900000000000002</v>
      </c>
      <c r="V19" s="28">
        <v>18.649999999999999</v>
      </c>
      <c r="W19" s="28">
        <v>19.900000000000002</v>
      </c>
      <c r="X19" s="28">
        <v>19.600000000000001</v>
      </c>
      <c r="Y19" s="28">
        <v>19.850000000000001</v>
      </c>
    </row>
    <row r="20" spans="1:25" x14ac:dyDescent="0.25">
      <c r="A20" s="50">
        <v>18</v>
      </c>
      <c r="B20" s="28">
        <v>9.35</v>
      </c>
      <c r="C20" s="28">
        <v>7.7</v>
      </c>
      <c r="D20" s="28">
        <v>6.15</v>
      </c>
      <c r="E20" s="28">
        <v>7.15</v>
      </c>
      <c r="F20" s="28">
        <v>11.95</v>
      </c>
      <c r="G20" s="28">
        <v>13.35</v>
      </c>
      <c r="H20" s="28">
        <v>17</v>
      </c>
      <c r="I20" s="28">
        <v>18.349999999999998</v>
      </c>
      <c r="J20" s="28">
        <v>17.25</v>
      </c>
      <c r="K20" s="28">
        <v>17.25</v>
      </c>
      <c r="L20" s="28">
        <v>16.049999999999997</v>
      </c>
      <c r="M20" s="28">
        <v>16.049999999999997</v>
      </c>
      <c r="N20" s="28">
        <v>15.950000000000001</v>
      </c>
      <c r="O20" s="28">
        <v>17.05</v>
      </c>
      <c r="P20" s="28">
        <v>19.699999999999996</v>
      </c>
      <c r="Q20" s="28">
        <v>18.849999999999998</v>
      </c>
      <c r="R20" s="28">
        <v>19.899999999999999</v>
      </c>
      <c r="S20" s="28">
        <v>19.149999999999999</v>
      </c>
      <c r="T20" s="28">
        <v>15.3</v>
      </c>
      <c r="U20" s="28">
        <v>16.150000000000002</v>
      </c>
      <c r="V20" s="28">
        <v>12.75</v>
      </c>
      <c r="W20" s="28">
        <v>13.850000000000001</v>
      </c>
      <c r="X20" s="28">
        <v>13.5</v>
      </c>
      <c r="Y20" s="28">
        <v>13.25</v>
      </c>
    </row>
    <row r="21" spans="1:25" x14ac:dyDescent="0.25">
      <c r="A21" s="50">
        <v>19</v>
      </c>
      <c r="B21" s="28">
        <v>11</v>
      </c>
      <c r="C21" s="28">
        <v>8.5</v>
      </c>
      <c r="D21" s="28">
        <v>6.45</v>
      </c>
      <c r="E21" s="28">
        <v>6.55</v>
      </c>
      <c r="F21" s="28">
        <v>14.2</v>
      </c>
      <c r="G21" s="28">
        <v>16.3</v>
      </c>
      <c r="H21" s="28">
        <v>18.349999999999998</v>
      </c>
      <c r="I21" s="28">
        <v>18.5</v>
      </c>
      <c r="J21" s="28">
        <v>18.900000000000002</v>
      </c>
      <c r="K21" s="28">
        <v>18.900000000000002</v>
      </c>
      <c r="L21" s="28">
        <v>18.049999999999997</v>
      </c>
      <c r="M21" s="28">
        <v>17.25</v>
      </c>
      <c r="N21" s="28">
        <v>15.399999999999999</v>
      </c>
      <c r="O21" s="28">
        <v>16.399999999999999</v>
      </c>
      <c r="P21" s="28">
        <v>20.399999999999999</v>
      </c>
      <c r="Q21" s="28">
        <v>20.5</v>
      </c>
      <c r="R21" s="28">
        <v>19.549999999999997</v>
      </c>
      <c r="S21" s="28">
        <v>18.95</v>
      </c>
      <c r="T21" s="28">
        <v>15.450000000000003</v>
      </c>
      <c r="U21" s="28">
        <v>17.250000000000004</v>
      </c>
      <c r="V21" s="28">
        <v>13.850000000000001</v>
      </c>
      <c r="W21" s="28">
        <v>14.7</v>
      </c>
      <c r="X21" s="28">
        <v>14.5</v>
      </c>
      <c r="Y21" s="28">
        <v>14.350000000000001</v>
      </c>
    </row>
    <row r="22" spans="1:25" x14ac:dyDescent="0.25">
      <c r="A22" s="50">
        <v>20</v>
      </c>
      <c r="B22" s="28">
        <v>11.350000000000001</v>
      </c>
      <c r="C22" s="28">
        <v>10.65</v>
      </c>
      <c r="D22" s="28">
        <v>10.85</v>
      </c>
      <c r="E22" s="28">
        <v>14.05</v>
      </c>
      <c r="F22" s="28">
        <v>16.150000000000002</v>
      </c>
      <c r="G22" s="28">
        <v>15.700000000000001</v>
      </c>
      <c r="H22" s="28">
        <v>20.350000000000001</v>
      </c>
      <c r="I22" s="28">
        <v>21.95</v>
      </c>
      <c r="J22" s="28">
        <v>22</v>
      </c>
      <c r="K22" s="28">
        <v>22</v>
      </c>
      <c r="L22" s="28">
        <v>22.299999999999997</v>
      </c>
      <c r="M22" s="28">
        <v>22.2</v>
      </c>
      <c r="N22" s="28">
        <v>20.85</v>
      </c>
      <c r="O22" s="28">
        <v>24.05</v>
      </c>
      <c r="P22" s="28">
        <v>24.35</v>
      </c>
      <c r="Q22" s="28">
        <v>22.5</v>
      </c>
      <c r="R22" s="28">
        <v>24.75</v>
      </c>
      <c r="S22" s="28">
        <v>24.7</v>
      </c>
      <c r="T22" s="28">
        <v>18.700000000000003</v>
      </c>
      <c r="U22" s="28">
        <v>19.5</v>
      </c>
      <c r="V22" s="28">
        <v>17.299999999999997</v>
      </c>
      <c r="W22" s="28">
        <v>19</v>
      </c>
      <c r="X22" s="28">
        <v>14.55</v>
      </c>
      <c r="Y22" s="28">
        <v>14.5</v>
      </c>
    </row>
    <row r="23" spans="1:25" x14ac:dyDescent="0.25">
      <c r="A23" s="50">
        <v>21</v>
      </c>
      <c r="B23" s="28">
        <v>8.4499999999999993</v>
      </c>
      <c r="C23" s="28">
        <v>7.0500000000000007</v>
      </c>
      <c r="D23" s="28">
        <v>11.2</v>
      </c>
      <c r="E23" s="28">
        <v>12.3</v>
      </c>
      <c r="F23" s="28">
        <v>14.750000000000002</v>
      </c>
      <c r="G23" s="28">
        <v>14.95</v>
      </c>
      <c r="H23" s="28">
        <v>19.399999999999999</v>
      </c>
      <c r="I23" s="28">
        <v>18.899999999999999</v>
      </c>
      <c r="J23" s="28">
        <v>18.350000000000001</v>
      </c>
      <c r="K23" s="28">
        <v>18.350000000000001</v>
      </c>
      <c r="L23" s="28">
        <v>15.25</v>
      </c>
      <c r="M23" s="28">
        <v>14.05</v>
      </c>
      <c r="N23" s="28">
        <v>10.15</v>
      </c>
      <c r="O23" s="28">
        <v>10.5</v>
      </c>
      <c r="P23" s="28">
        <v>19.350000000000001</v>
      </c>
      <c r="Q23" s="28">
        <v>18.899999999999999</v>
      </c>
      <c r="R23" s="28">
        <v>19.049999999999997</v>
      </c>
      <c r="S23" s="28">
        <v>19.2</v>
      </c>
      <c r="T23" s="28">
        <v>16.600000000000001</v>
      </c>
      <c r="U23" s="28">
        <v>16.299999999999997</v>
      </c>
      <c r="V23" s="28">
        <v>15.599999999999998</v>
      </c>
      <c r="W23" s="28">
        <v>14.65</v>
      </c>
      <c r="X23" s="28">
        <v>11.9</v>
      </c>
      <c r="Y23" s="28">
        <v>12.7</v>
      </c>
    </row>
    <row r="24" spans="1:25" x14ac:dyDescent="0.25">
      <c r="A24" s="50">
        <v>22</v>
      </c>
      <c r="B24" s="28">
        <v>11.75</v>
      </c>
      <c r="C24" s="28">
        <v>11.350000000000001</v>
      </c>
      <c r="D24" s="28">
        <v>13.950000000000001</v>
      </c>
      <c r="E24" s="28">
        <v>16.400000000000002</v>
      </c>
      <c r="F24" s="28">
        <v>16.8</v>
      </c>
      <c r="G24" s="28">
        <v>15.75</v>
      </c>
      <c r="H24" s="28">
        <v>20</v>
      </c>
      <c r="I24" s="28">
        <v>19.249999999999996</v>
      </c>
      <c r="J24" s="28">
        <v>22.299999999999997</v>
      </c>
      <c r="K24" s="28">
        <v>22.299999999999997</v>
      </c>
      <c r="L24" s="28">
        <v>20.399999999999999</v>
      </c>
      <c r="M24" s="28">
        <v>19</v>
      </c>
      <c r="N24" s="28">
        <v>19.5</v>
      </c>
      <c r="O24" s="28">
        <v>20.5</v>
      </c>
      <c r="P24" s="28">
        <v>24.75</v>
      </c>
      <c r="Q24" s="28">
        <v>22.599999999999998</v>
      </c>
      <c r="R24" s="28">
        <v>24.349999999999998</v>
      </c>
      <c r="S24" s="28">
        <v>25.299999999999997</v>
      </c>
      <c r="T24" s="28">
        <v>22.45</v>
      </c>
      <c r="U24" s="28">
        <v>22.2</v>
      </c>
      <c r="V24" s="28">
        <v>21.4</v>
      </c>
      <c r="W24" s="28">
        <v>21.099999999999998</v>
      </c>
      <c r="X24" s="28">
        <v>19.099999999999998</v>
      </c>
      <c r="Y24" s="28">
        <v>19.650000000000002</v>
      </c>
    </row>
    <row r="25" spans="1:25" x14ac:dyDescent="0.25">
      <c r="A25" s="50">
        <v>23</v>
      </c>
      <c r="B25" s="28">
        <v>9.4499999999999993</v>
      </c>
      <c r="C25" s="28">
        <v>8.65</v>
      </c>
      <c r="D25" s="28">
        <v>8.8999999999999986</v>
      </c>
      <c r="E25" s="28">
        <v>8.5</v>
      </c>
      <c r="F25" s="28">
        <v>11.95</v>
      </c>
      <c r="G25" s="28">
        <v>12.049999999999999</v>
      </c>
      <c r="H25" s="28">
        <v>12.55</v>
      </c>
      <c r="I25" s="28">
        <v>13.399999999999999</v>
      </c>
      <c r="J25" s="28">
        <v>12.55</v>
      </c>
      <c r="K25" s="28">
        <v>12.55</v>
      </c>
      <c r="L25" s="28">
        <v>7.8500000000000005</v>
      </c>
      <c r="M25" s="28">
        <v>8.25</v>
      </c>
      <c r="N25" s="28">
        <v>8.9000000000000021</v>
      </c>
      <c r="O25" s="28">
        <v>9.6999999999999993</v>
      </c>
      <c r="P25" s="28">
        <v>14.45</v>
      </c>
      <c r="Q25" s="28">
        <v>14.2</v>
      </c>
      <c r="R25" s="28">
        <v>14.45</v>
      </c>
      <c r="S25" s="28">
        <v>12.55</v>
      </c>
      <c r="T25" s="28">
        <v>12</v>
      </c>
      <c r="U25" s="28">
        <v>11.799999999999999</v>
      </c>
      <c r="V25" s="28">
        <v>11.25</v>
      </c>
      <c r="W25" s="28">
        <v>12</v>
      </c>
      <c r="X25" s="28">
        <v>11.799999999999999</v>
      </c>
      <c r="Y25" s="28">
        <v>11.799999999999999</v>
      </c>
    </row>
    <row r="26" spans="1:25" x14ac:dyDescent="0.25">
      <c r="A26" s="50">
        <v>24</v>
      </c>
      <c r="B26" s="28">
        <v>9.9</v>
      </c>
      <c r="C26" s="28">
        <v>9.5</v>
      </c>
      <c r="D26" s="28">
        <v>10.899999999999999</v>
      </c>
      <c r="E26" s="28">
        <v>11.05</v>
      </c>
      <c r="F26" s="28">
        <v>14.650000000000002</v>
      </c>
      <c r="G26" s="28">
        <v>14.250000000000002</v>
      </c>
      <c r="H26" s="28">
        <v>15.6</v>
      </c>
      <c r="I26" s="28">
        <v>15.200000000000001</v>
      </c>
      <c r="J26" s="28">
        <v>14.9</v>
      </c>
      <c r="K26" s="28">
        <v>14.9</v>
      </c>
      <c r="L26" s="28">
        <v>10.6</v>
      </c>
      <c r="M26" s="28">
        <v>9.6999999999999993</v>
      </c>
      <c r="N26" s="28">
        <v>8.9</v>
      </c>
      <c r="O26" s="28">
        <v>9.5</v>
      </c>
      <c r="P26" s="28">
        <v>16.3</v>
      </c>
      <c r="Q26" s="28">
        <v>15.8</v>
      </c>
      <c r="R26" s="28">
        <v>15.100000000000001</v>
      </c>
      <c r="S26" s="28">
        <v>15.3</v>
      </c>
      <c r="T26" s="28">
        <v>13.55</v>
      </c>
      <c r="U26" s="28">
        <v>13.5</v>
      </c>
      <c r="V26" s="28">
        <v>13.799999999999999</v>
      </c>
      <c r="W26" s="28">
        <v>14.25</v>
      </c>
      <c r="X26" s="28">
        <v>12.35</v>
      </c>
      <c r="Y26" s="28">
        <v>13.15</v>
      </c>
    </row>
    <row r="27" spans="1:25" x14ac:dyDescent="0.25">
      <c r="A27" s="50">
        <v>25</v>
      </c>
      <c r="B27" s="28">
        <v>12.05</v>
      </c>
      <c r="C27" s="28">
        <v>11.2</v>
      </c>
      <c r="D27" s="28">
        <v>10</v>
      </c>
      <c r="E27" s="28">
        <v>10.7</v>
      </c>
      <c r="F27" s="28">
        <v>13.55</v>
      </c>
      <c r="G27" s="28">
        <v>13.350000000000001</v>
      </c>
      <c r="H27" s="28">
        <v>15.75</v>
      </c>
      <c r="I27" s="28">
        <v>15.2</v>
      </c>
      <c r="J27" s="28">
        <v>15.150000000000002</v>
      </c>
      <c r="K27" s="28">
        <v>15.150000000000002</v>
      </c>
      <c r="L27" s="28">
        <v>11.149999999999999</v>
      </c>
      <c r="M27" s="28">
        <v>11.85</v>
      </c>
      <c r="N27" s="28">
        <v>14.9</v>
      </c>
      <c r="O27" s="28">
        <v>15.400000000000002</v>
      </c>
      <c r="P27" s="28">
        <v>18.25</v>
      </c>
      <c r="Q27" s="28">
        <v>17</v>
      </c>
      <c r="R27" s="28">
        <v>18.05</v>
      </c>
      <c r="S27" s="28">
        <v>16.7</v>
      </c>
      <c r="T27" s="28">
        <v>13.95</v>
      </c>
      <c r="U27" s="28">
        <v>14.399999999999999</v>
      </c>
      <c r="V27" s="28">
        <v>14.399999999999999</v>
      </c>
      <c r="W27" s="28">
        <v>14.8</v>
      </c>
      <c r="X27" s="28">
        <v>14.150000000000002</v>
      </c>
      <c r="Y27" s="28">
        <v>13.95</v>
      </c>
    </row>
    <row r="28" spans="1:25" x14ac:dyDescent="0.25">
      <c r="A28" s="50">
        <v>26</v>
      </c>
      <c r="B28" s="28">
        <v>9.5</v>
      </c>
      <c r="C28" s="28">
        <v>7.8</v>
      </c>
      <c r="D28" s="28">
        <v>5.7999999999999989</v>
      </c>
      <c r="E28" s="28">
        <v>5.9499999999999993</v>
      </c>
      <c r="F28" s="28">
        <v>11.900000000000002</v>
      </c>
      <c r="G28" s="28">
        <v>13.549999999999999</v>
      </c>
      <c r="H28" s="28">
        <v>14.799999999999997</v>
      </c>
      <c r="I28" s="28">
        <v>15.7</v>
      </c>
      <c r="J28" s="28">
        <v>16.899999999999999</v>
      </c>
      <c r="K28" s="28">
        <v>16.899999999999999</v>
      </c>
      <c r="L28" s="28">
        <v>16.5</v>
      </c>
      <c r="M28" s="28">
        <v>16.100000000000001</v>
      </c>
      <c r="N28" s="28">
        <v>15.25</v>
      </c>
      <c r="O28" s="28">
        <v>17</v>
      </c>
      <c r="P28" s="28">
        <v>18.3</v>
      </c>
      <c r="Q28" s="28">
        <v>18.5</v>
      </c>
      <c r="R28" s="28">
        <v>18.399999999999999</v>
      </c>
      <c r="S28" s="28">
        <v>17.100000000000001</v>
      </c>
      <c r="T28" s="28">
        <v>14.6</v>
      </c>
      <c r="U28" s="28">
        <v>15.9</v>
      </c>
      <c r="V28" s="28">
        <v>12.2</v>
      </c>
      <c r="W28" s="28">
        <v>13.399999999999999</v>
      </c>
      <c r="X28" s="28">
        <v>13.55</v>
      </c>
      <c r="Y28" s="28">
        <v>13.049999999999999</v>
      </c>
    </row>
    <row r="29" spans="1:25" x14ac:dyDescent="0.25">
      <c r="A29" s="50">
        <v>27</v>
      </c>
      <c r="B29" s="28">
        <v>7.6</v>
      </c>
      <c r="C29" s="28">
        <v>6.6</v>
      </c>
      <c r="D29" s="28">
        <v>10.75</v>
      </c>
      <c r="E29" s="28">
        <v>12.399999999999999</v>
      </c>
      <c r="F29" s="28">
        <v>11.850000000000001</v>
      </c>
      <c r="G29" s="28">
        <v>11.7</v>
      </c>
      <c r="H29" s="28">
        <v>16.299999999999997</v>
      </c>
      <c r="I29" s="28">
        <v>16</v>
      </c>
      <c r="J29" s="28">
        <v>18.25</v>
      </c>
      <c r="K29" s="28">
        <v>18.25</v>
      </c>
      <c r="L29" s="28">
        <v>17</v>
      </c>
      <c r="M29" s="28">
        <v>16.5</v>
      </c>
      <c r="N29" s="28">
        <v>15.1</v>
      </c>
      <c r="O29" s="28">
        <v>16.25</v>
      </c>
      <c r="P29" s="28">
        <v>19.75</v>
      </c>
      <c r="Q29" s="28">
        <v>18.75</v>
      </c>
      <c r="R29" s="28">
        <v>21</v>
      </c>
      <c r="S29" s="28">
        <v>19.2</v>
      </c>
      <c r="T29" s="28">
        <v>17.850000000000001</v>
      </c>
      <c r="U29" s="28">
        <v>17.600000000000001</v>
      </c>
      <c r="V29" s="28">
        <v>16.3</v>
      </c>
      <c r="W29" s="28">
        <v>15.3</v>
      </c>
      <c r="X29" s="28">
        <v>14.05</v>
      </c>
      <c r="Y29" s="28">
        <v>13.8</v>
      </c>
    </row>
    <row r="30" spans="1:25" x14ac:dyDescent="0.25">
      <c r="A30" s="50">
        <v>28</v>
      </c>
      <c r="B30" s="28">
        <v>7.35</v>
      </c>
      <c r="C30" s="28">
        <v>7.35</v>
      </c>
      <c r="D30" s="28">
        <v>9.8500000000000014</v>
      </c>
      <c r="E30" s="28">
        <v>11.65</v>
      </c>
      <c r="F30" s="28">
        <v>10.9</v>
      </c>
      <c r="G30" s="28">
        <v>10.1</v>
      </c>
      <c r="H30" s="28">
        <v>13.6</v>
      </c>
      <c r="I30" s="28">
        <v>13.299999999999999</v>
      </c>
      <c r="J30" s="28">
        <v>15.899999999999999</v>
      </c>
      <c r="K30" s="28">
        <v>15.899999999999999</v>
      </c>
      <c r="L30" s="28">
        <v>15.549999999999999</v>
      </c>
      <c r="M30" s="28">
        <v>15.049999999999999</v>
      </c>
      <c r="N30" s="28">
        <v>15.3</v>
      </c>
      <c r="O30" s="28">
        <v>17.05</v>
      </c>
      <c r="P30" s="28">
        <v>17.5</v>
      </c>
      <c r="Q30" s="28">
        <v>16.05</v>
      </c>
      <c r="R30" s="28">
        <v>18.149999999999999</v>
      </c>
      <c r="S30" s="28">
        <v>16.899999999999999</v>
      </c>
      <c r="T30" s="28">
        <v>15.05</v>
      </c>
      <c r="U30" s="28">
        <v>15.299999999999999</v>
      </c>
      <c r="V30" s="28">
        <v>14.7</v>
      </c>
      <c r="W30" s="28">
        <v>14.85</v>
      </c>
      <c r="X30" s="28">
        <v>13.200000000000001</v>
      </c>
      <c r="Y30" s="28">
        <v>12.950000000000001</v>
      </c>
    </row>
    <row r="31" spans="1:25" x14ac:dyDescent="0.25">
      <c r="A31" s="50">
        <v>29</v>
      </c>
      <c r="B31" s="28">
        <v>9.1999999999999993</v>
      </c>
      <c r="C31" s="28">
        <v>6.45</v>
      </c>
      <c r="D31" s="28">
        <v>6.3000000000000007</v>
      </c>
      <c r="E31" s="28">
        <v>6.85</v>
      </c>
      <c r="F31" s="28">
        <v>11.650000000000002</v>
      </c>
      <c r="G31" s="28">
        <v>13.15</v>
      </c>
      <c r="H31" s="28">
        <v>16.099999999999998</v>
      </c>
      <c r="I31" s="28">
        <v>15.899999999999999</v>
      </c>
      <c r="J31" s="28">
        <v>15.700000000000001</v>
      </c>
      <c r="K31" s="28">
        <v>15.700000000000001</v>
      </c>
      <c r="L31" s="28">
        <v>14.9</v>
      </c>
      <c r="M31" s="28">
        <v>14.9</v>
      </c>
      <c r="N31" s="28">
        <v>12.899999999999999</v>
      </c>
      <c r="O31" s="28">
        <v>13.45</v>
      </c>
      <c r="P31" s="28">
        <v>17.2</v>
      </c>
      <c r="Q31" s="28">
        <v>16.7</v>
      </c>
      <c r="R31" s="28">
        <v>16.8</v>
      </c>
      <c r="S31" s="28">
        <v>15</v>
      </c>
      <c r="T31" s="28">
        <v>12.1</v>
      </c>
      <c r="U31" s="28">
        <v>13.8</v>
      </c>
      <c r="V31" s="28">
        <v>12.2</v>
      </c>
      <c r="W31" s="28">
        <v>12.25</v>
      </c>
      <c r="X31" s="28">
        <v>11.6</v>
      </c>
      <c r="Y31" s="28">
        <v>11.2</v>
      </c>
    </row>
    <row r="32" spans="1:25" x14ac:dyDescent="0.25">
      <c r="A32" s="50">
        <v>30</v>
      </c>
      <c r="B32" s="28">
        <v>13.45</v>
      </c>
      <c r="C32" s="28">
        <v>11.9</v>
      </c>
      <c r="D32" s="28">
        <v>11.75</v>
      </c>
      <c r="E32" s="28">
        <v>13.55</v>
      </c>
      <c r="F32" s="28">
        <v>15.249999999999998</v>
      </c>
      <c r="G32" s="28">
        <v>14.75</v>
      </c>
      <c r="H32" s="28">
        <v>18.099999999999998</v>
      </c>
      <c r="I32" s="28">
        <v>18.099999999999998</v>
      </c>
      <c r="J32" s="28">
        <v>18.45</v>
      </c>
      <c r="K32" s="28">
        <v>18.45</v>
      </c>
      <c r="L32" s="28">
        <v>14.9</v>
      </c>
      <c r="M32" s="28">
        <v>15.600000000000001</v>
      </c>
      <c r="N32" s="28">
        <v>18.199999999999996</v>
      </c>
      <c r="O32" s="28">
        <v>18.649999999999999</v>
      </c>
      <c r="P32" s="28">
        <v>22.049999999999997</v>
      </c>
      <c r="Q32" s="28">
        <v>19.799999999999997</v>
      </c>
      <c r="R32" s="28">
        <v>21.899999999999995</v>
      </c>
      <c r="S32" s="28">
        <v>20.799999999999997</v>
      </c>
      <c r="T32" s="28">
        <v>17.8</v>
      </c>
      <c r="U32" s="28">
        <v>18.05</v>
      </c>
      <c r="V32" s="28">
        <v>17.899999999999999</v>
      </c>
      <c r="W32" s="28">
        <v>17.999999999999996</v>
      </c>
      <c r="X32" s="28">
        <v>17.049999999999997</v>
      </c>
      <c r="Y32" s="28">
        <v>16.899999999999999</v>
      </c>
    </row>
    <row r="34" spans="1:16" x14ac:dyDescent="0.25">
      <c r="A34" s="47" t="s">
        <v>86</v>
      </c>
      <c r="E34" t="s">
        <v>89</v>
      </c>
    </row>
    <row r="35" spans="1:16" x14ac:dyDescent="0.25">
      <c r="A35" s="47"/>
    </row>
    <row r="36" spans="1:16" x14ac:dyDescent="0.25">
      <c r="A36" s="47" t="s">
        <v>87</v>
      </c>
    </row>
    <row r="37" spans="1:16" x14ac:dyDescent="0.25">
      <c r="A37" t="s">
        <v>90</v>
      </c>
      <c r="G37" t="s">
        <v>91</v>
      </c>
    </row>
    <row r="39" spans="1:16" x14ac:dyDescent="0.25">
      <c r="A39" s="47" t="s">
        <v>88</v>
      </c>
    </row>
    <row r="40" spans="1:16" x14ac:dyDescent="0.25">
      <c r="A40" t="s">
        <v>90</v>
      </c>
      <c r="G40" t="s">
        <v>92</v>
      </c>
      <c r="P40" t="s">
        <v>93</v>
      </c>
    </row>
  </sheetData>
  <mergeCells count="1">
    <mergeCell ref="B1:Y1"/>
  </mergeCells>
  <pageMargins left="0.7" right="0.7" top="0.75" bottom="0.75" header="0.3" footer="0.3"/>
  <pageSetup paperSize="9"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opLeftCell="A10" workbookViewId="0">
      <selection activeCell="AE17" sqref="AE17"/>
    </sheetView>
  </sheetViews>
  <sheetFormatPr defaultRowHeight="15" x14ac:dyDescent="0.25"/>
  <cols>
    <col min="2" max="25" width="6.85546875" hidden="1" customWidth="1"/>
    <col min="26" max="28" width="17.85546875" customWidth="1"/>
  </cols>
  <sheetData>
    <row r="1" spans="1:28" ht="21" x14ac:dyDescent="0.35">
      <c r="A1" s="61" t="s">
        <v>77</v>
      </c>
      <c r="B1" s="120" t="s">
        <v>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8" x14ac:dyDescent="0.25">
      <c r="B2" s="44" t="s">
        <v>27</v>
      </c>
      <c r="C2" s="44" t="s">
        <v>33</v>
      </c>
      <c r="D2" s="44" t="s">
        <v>34</v>
      </c>
      <c r="E2" s="44" t="s">
        <v>35</v>
      </c>
      <c r="F2" s="44" t="s">
        <v>36</v>
      </c>
      <c r="G2" s="44" t="s">
        <v>37</v>
      </c>
      <c r="H2" s="44" t="s">
        <v>38</v>
      </c>
      <c r="I2" s="44" t="s">
        <v>39</v>
      </c>
      <c r="J2" s="44" t="s">
        <v>40</v>
      </c>
      <c r="K2" s="44" t="s">
        <v>41</v>
      </c>
      <c r="L2" s="44" t="s">
        <v>42</v>
      </c>
      <c r="M2" s="44" t="s">
        <v>43</v>
      </c>
      <c r="N2" s="44" t="s">
        <v>43</v>
      </c>
      <c r="O2" s="44" t="s">
        <v>3</v>
      </c>
      <c r="P2" s="44" t="s">
        <v>4</v>
      </c>
      <c r="Q2" s="44" t="s">
        <v>5</v>
      </c>
      <c r="R2" s="44" t="s">
        <v>6</v>
      </c>
      <c r="S2" s="44" t="s">
        <v>7</v>
      </c>
      <c r="T2" s="44" t="s">
        <v>8</v>
      </c>
      <c r="U2" s="44" t="s">
        <v>9</v>
      </c>
      <c r="V2" s="44" t="s">
        <v>10</v>
      </c>
      <c r="W2" s="44" t="s">
        <v>11</v>
      </c>
      <c r="X2" s="44" t="s">
        <v>12</v>
      </c>
      <c r="Y2" s="44" t="s">
        <v>13</v>
      </c>
    </row>
    <row r="3" spans="1:28" ht="18.75" x14ac:dyDescent="0.3">
      <c r="A3" s="65"/>
      <c r="B3" s="66" t="s">
        <v>81</v>
      </c>
      <c r="C3" s="66" t="s">
        <v>81</v>
      </c>
      <c r="D3" s="66" t="s">
        <v>81</v>
      </c>
      <c r="E3" s="66" t="s">
        <v>81</v>
      </c>
      <c r="F3" s="66" t="s">
        <v>81</v>
      </c>
      <c r="G3" s="66" t="s">
        <v>81</v>
      </c>
      <c r="H3" s="66" t="s">
        <v>81</v>
      </c>
      <c r="I3" s="66" t="s">
        <v>81</v>
      </c>
      <c r="J3" s="66" t="s">
        <v>81</v>
      </c>
      <c r="K3" s="66" t="s">
        <v>81</v>
      </c>
      <c r="L3" s="66" t="s">
        <v>81</v>
      </c>
      <c r="M3" s="66" t="s">
        <v>81</v>
      </c>
      <c r="N3" s="66" t="s">
        <v>81</v>
      </c>
      <c r="O3" s="66" t="s">
        <v>81</v>
      </c>
      <c r="P3" s="66" t="s">
        <v>81</v>
      </c>
      <c r="Q3" s="66" t="s">
        <v>81</v>
      </c>
      <c r="R3" s="66" t="s">
        <v>81</v>
      </c>
      <c r="S3" s="66" t="s">
        <v>81</v>
      </c>
      <c r="T3" s="66" t="s">
        <v>81</v>
      </c>
      <c r="U3" s="66" t="s">
        <v>81</v>
      </c>
      <c r="V3" s="66" t="s">
        <v>81</v>
      </c>
      <c r="W3" s="66" t="s">
        <v>81</v>
      </c>
      <c r="X3" s="66" t="s">
        <v>81</v>
      </c>
      <c r="Y3" s="66" t="s">
        <v>81</v>
      </c>
      <c r="Z3" s="67" t="s">
        <v>82</v>
      </c>
      <c r="AA3" s="68"/>
      <c r="AB3" s="68"/>
    </row>
    <row r="4" spans="1:28" ht="18.75" x14ac:dyDescent="0.3">
      <c r="A4" s="65"/>
      <c r="B4" s="66" t="s">
        <v>83</v>
      </c>
      <c r="C4" s="66" t="s">
        <v>83</v>
      </c>
      <c r="D4" s="66" t="s">
        <v>83</v>
      </c>
      <c r="E4" s="66" t="s">
        <v>83</v>
      </c>
      <c r="F4" s="66" t="s">
        <v>83</v>
      </c>
      <c r="G4" s="66" t="s">
        <v>83</v>
      </c>
      <c r="H4" s="66" t="s">
        <v>83</v>
      </c>
      <c r="I4" s="66" t="s">
        <v>84</v>
      </c>
      <c r="J4" s="66" t="s">
        <v>84</v>
      </c>
      <c r="K4" s="66" t="s">
        <v>84</v>
      </c>
      <c r="L4" s="66" t="s">
        <v>84</v>
      </c>
      <c r="M4" s="66" t="s">
        <v>84</v>
      </c>
      <c r="N4" s="66" t="s">
        <v>84</v>
      </c>
      <c r="O4" s="66" t="s">
        <v>84</v>
      </c>
      <c r="P4" s="66" t="s">
        <v>84</v>
      </c>
      <c r="Q4" s="66" t="s">
        <v>84</v>
      </c>
      <c r="R4" s="66" t="s">
        <v>84</v>
      </c>
      <c r="S4" s="66" t="s">
        <v>84</v>
      </c>
      <c r="T4" s="66" t="s">
        <v>84</v>
      </c>
      <c r="U4" s="66" t="s">
        <v>84</v>
      </c>
      <c r="V4" s="66" t="s">
        <v>84</v>
      </c>
      <c r="W4" s="66" t="s">
        <v>84</v>
      </c>
      <c r="X4" s="66" t="s">
        <v>84</v>
      </c>
      <c r="Y4" s="66" t="s">
        <v>83</v>
      </c>
      <c r="Z4" s="68"/>
      <c r="AA4" s="68" t="s">
        <v>79</v>
      </c>
      <c r="AB4" s="68"/>
    </row>
    <row r="5" spans="1:28" ht="18.75" x14ac:dyDescent="0.3">
      <c r="A5" s="65"/>
      <c r="B5" s="69" t="s">
        <v>83</v>
      </c>
      <c r="C5" s="69" t="s">
        <v>83</v>
      </c>
      <c r="D5" s="69" t="s">
        <v>83</v>
      </c>
      <c r="E5" s="69" t="s">
        <v>83</v>
      </c>
      <c r="F5" s="69" t="s">
        <v>83</v>
      </c>
      <c r="G5" s="69" t="s">
        <v>83</v>
      </c>
      <c r="H5" s="69" t="s">
        <v>83</v>
      </c>
      <c r="I5" s="69" t="s">
        <v>85</v>
      </c>
      <c r="J5" s="69" t="s">
        <v>85</v>
      </c>
      <c r="K5" s="69" t="s">
        <v>85</v>
      </c>
      <c r="L5" s="69" t="s">
        <v>81</v>
      </c>
      <c r="M5" s="69" t="s">
        <v>81</v>
      </c>
      <c r="N5" s="69" t="s">
        <v>81</v>
      </c>
      <c r="O5" s="69" t="s">
        <v>81</v>
      </c>
      <c r="P5" s="69" t="s">
        <v>81</v>
      </c>
      <c r="Q5" s="69" t="s">
        <v>81</v>
      </c>
      <c r="R5" s="69" t="s">
        <v>81</v>
      </c>
      <c r="S5" s="69" t="s">
        <v>85</v>
      </c>
      <c r="T5" s="69" t="s">
        <v>85</v>
      </c>
      <c r="U5" s="69" t="s">
        <v>85</v>
      </c>
      <c r="V5" s="69" t="s">
        <v>85</v>
      </c>
      <c r="W5" s="69" t="s">
        <v>81</v>
      </c>
      <c r="X5" s="69" t="s">
        <v>81</v>
      </c>
      <c r="Y5" s="69" t="s">
        <v>83</v>
      </c>
      <c r="Z5" s="70"/>
      <c r="AA5" s="70"/>
      <c r="AB5" s="70" t="s">
        <v>80</v>
      </c>
    </row>
    <row r="6" spans="1:28" ht="18.75" x14ac:dyDescent="0.3">
      <c r="A6" s="68">
        <v>1</v>
      </c>
      <c r="B6" s="71">
        <v>13.55</v>
      </c>
      <c r="C6" s="71">
        <v>13.55</v>
      </c>
      <c r="D6" s="71">
        <v>14.049999999999999</v>
      </c>
      <c r="E6" s="71">
        <v>15.899999999999999</v>
      </c>
      <c r="F6" s="71">
        <v>16.3</v>
      </c>
      <c r="G6" s="71">
        <v>15.15</v>
      </c>
      <c r="H6" s="71">
        <v>19.099999999999998</v>
      </c>
      <c r="I6" s="71">
        <v>18.8</v>
      </c>
      <c r="J6" s="71">
        <v>20.2</v>
      </c>
      <c r="K6" s="71">
        <v>20.2</v>
      </c>
      <c r="L6" s="71">
        <v>15.85</v>
      </c>
      <c r="M6" s="71">
        <v>16.350000000000001</v>
      </c>
      <c r="N6" s="71">
        <v>20.349999999999998</v>
      </c>
      <c r="O6" s="71">
        <v>21.55</v>
      </c>
      <c r="P6" s="71">
        <v>24</v>
      </c>
      <c r="Q6" s="71">
        <v>22.05</v>
      </c>
      <c r="R6" s="71">
        <v>24.75</v>
      </c>
      <c r="S6" s="71">
        <v>23.6</v>
      </c>
      <c r="T6" s="71">
        <v>20.65</v>
      </c>
      <c r="U6" s="71">
        <v>20.100000000000001</v>
      </c>
      <c r="V6" s="71">
        <v>19.700000000000003</v>
      </c>
      <c r="W6" s="71">
        <v>19.850000000000001</v>
      </c>
      <c r="X6" s="71">
        <v>18.55</v>
      </c>
      <c r="Y6" s="71">
        <v>18.399999999999999</v>
      </c>
      <c r="Z6" s="72">
        <f>B6*B$3+C6*C$3+D6*D$3+E6*E$3+F6*F$3+G6*G$3+H6*H$3+I6*I$3+J6*J$3+K6*K$3+L6*L$3+M6*M$3+N6*N$3+O6*O$3+P6*P$3+Q6*Q$3+R6*R$3+S6*S$3+T6*T$3+U6*U$3+V6*V$3+W6*W$3+X6*X$3+Y6*Y$3</f>
        <v>3045.6615000000002</v>
      </c>
      <c r="AA6" s="72">
        <f>B6*B$4+C6*C$4+D6*D$4+E6*E$4+F6*F$4+G6*G$4+H6*H$4+I6*I$4+J6*J$4+K6*K$4+L6*L$4+M6*M$4+N6*N$4+O6*O$4+P6*P$4+Q6*Q$4+R6*R$4+S6*S$4+T6*T$4+U6*U$4+V6*V$4+W6*W$4+X6*X$4+Y6*Y$4</f>
        <v>3089.2155000000007</v>
      </c>
      <c r="AB6" s="72">
        <f>B6*B$5+C6*C$5+D6*D$5+E6*E$5+F6*F$5+G6*G$5+H6*H$5+I6*I$5+J6*J$5+K6*K$5+L6*L$5+M6*M$5+N6*N$5+O6*O$5+P6*P$5+Q6*Q$5+R6*R$5+S6*S$5+T6*T$5+U6*U$5+V6*V$5+W6*W$5+X6*X$5+Y6*Y$5</f>
        <v>2896.7190000000005</v>
      </c>
    </row>
    <row r="7" spans="1:28" ht="18.75" x14ac:dyDescent="0.3">
      <c r="A7" s="68">
        <v>2</v>
      </c>
      <c r="B7" s="71">
        <v>12.3</v>
      </c>
      <c r="C7" s="71">
        <v>11.499999999999998</v>
      </c>
      <c r="D7" s="71">
        <v>13.1</v>
      </c>
      <c r="E7" s="71">
        <v>13.2</v>
      </c>
      <c r="F7" s="71">
        <v>18</v>
      </c>
      <c r="G7" s="71">
        <v>18.3</v>
      </c>
      <c r="H7" s="71">
        <v>18.2</v>
      </c>
      <c r="I7" s="71">
        <v>18.3</v>
      </c>
      <c r="J7" s="71">
        <v>23</v>
      </c>
      <c r="K7" s="71">
        <v>23</v>
      </c>
      <c r="L7" s="71">
        <v>20.599999999999998</v>
      </c>
      <c r="M7" s="71">
        <v>18.600000000000001</v>
      </c>
      <c r="N7" s="71">
        <v>16.600000000000001</v>
      </c>
      <c r="O7" s="71">
        <v>18.8</v>
      </c>
      <c r="P7" s="71">
        <v>23.700000000000003</v>
      </c>
      <c r="Q7" s="71">
        <v>24.200000000000003</v>
      </c>
      <c r="R7" s="71">
        <v>23.5</v>
      </c>
      <c r="S7" s="71">
        <v>23.200000000000003</v>
      </c>
      <c r="T7" s="71">
        <v>22.9</v>
      </c>
      <c r="U7" s="71">
        <v>22.8</v>
      </c>
      <c r="V7" s="71">
        <v>19.8</v>
      </c>
      <c r="W7" s="71">
        <v>20.200000000000003</v>
      </c>
      <c r="X7" s="71">
        <v>19.600000000000001</v>
      </c>
      <c r="Y7" s="71">
        <v>19.900000000000002</v>
      </c>
      <c r="Z7" s="72">
        <f t="shared" ref="Z7:Z35" si="0">B7*B$3+C7*C$3+D7*D$3+E7*E$3+F7*F$3+G7*G$3+H7*H$3+I7*I$3+J7*J$3+K7*K$3+L7*L$3+M7*M$3+N7*N$3+O7*O$3+P7*P$3+Q7*Q$3+R7*R$3+S7*S$3+T7*T$3+U7*U$3+V7*V$3+W7*W$3+X7*X$3+Y7*Y$3</f>
        <v>3118.009</v>
      </c>
      <c r="AA7" s="72">
        <f t="shared" ref="AA7:AA35" si="1">B7*B$4+C7*C$4+D7*D$4+E7*E$4+F7*F$4+G7*G$4+H7*H$4+I7*I$4+J7*J$4+K7*K$4+L7*L$4+M7*M$4+N7*N$4+O7*O$4+P7*P$4+Q7*Q$4+R7*R$4+S7*S$4+T7*T$4+U7*U$4+V7*V$4+W7*W$4+X7*X$4+Y7*Y$4</f>
        <v>3184.9280000000008</v>
      </c>
      <c r="AB7" s="72">
        <f t="shared" ref="AB7:AB35" si="2">B7*B$5+C7*C$5+D7*D$5+E7*E$5+F7*F$5+G7*G$5+H7*H$5+I7*I$5+J7*J$5+K7*K$5+L7*L$5+M7*M$5+N7*N$5+O7*O$5+P7*P$5+Q7*Q$5+R7*R$5+S7*S$5+T7*T$5+U7*U$5+V7*V$5+W7*W$5+X7*X$5+Y7*Y$5</f>
        <v>2994.0940000000001</v>
      </c>
    </row>
    <row r="8" spans="1:28" ht="18.75" x14ac:dyDescent="0.3">
      <c r="A8" s="68">
        <v>3</v>
      </c>
      <c r="B8" s="71">
        <v>15.15</v>
      </c>
      <c r="C8" s="71">
        <v>14.85</v>
      </c>
      <c r="D8" s="71">
        <v>14.200000000000001</v>
      </c>
      <c r="E8" s="71">
        <v>16.3</v>
      </c>
      <c r="F8" s="71">
        <v>19.649999999999999</v>
      </c>
      <c r="G8" s="71">
        <v>18.649999999999999</v>
      </c>
      <c r="H8" s="71">
        <v>22.2</v>
      </c>
      <c r="I8" s="71">
        <v>21.900000000000002</v>
      </c>
      <c r="J8" s="71">
        <v>21.75</v>
      </c>
      <c r="K8" s="71">
        <v>21.75</v>
      </c>
      <c r="L8" s="71">
        <v>18.850000000000001</v>
      </c>
      <c r="M8" s="71">
        <v>19.450000000000003</v>
      </c>
      <c r="N8" s="71">
        <v>20.049999999999997</v>
      </c>
      <c r="O8" s="71">
        <v>23.05</v>
      </c>
      <c r="P8" s="71">
        <v>24.550000000000004</v>
      </c>
      <c r="Q8" s="71">
        <v>23.300000000000004</v>
      </c>
      <c r="R8" s="71">
        <v>24.450000000000003</v>
      </c>
      <c r="S8" s="71">
        <v>23.25</v>
      </c>
      <c r="T8" s="71">
        <v>17.200000000000003</v>
      </c>
      <c r="U8" s="71">
        <v>18.3</v>
      </c>
      <c r="V8" s="71">
        <v>18.549999999999997</v>
      </c>
      <c r="W8" s="71">
        <v>20.049999999999997</v>
      </c>
      <c r="X8" s="71">
        <v>14.999999999999998</v>
      </c>
      <c r="Y8" s="71">
        <v>14.899999999999999</v>
      </c>
      <c r="Z8" s="72">
        <f t="shared" si="0"/>
        <v>3145.2654999999995</v>
      </c>
      <c r="AA8" s="72">
        <f t="shared" si="1"/>
        <v>3161.520500000001</v>
      </c>
      <c r="AB8" s="72">
        <f t="shared" si="2"/>
        <v>2960.6554999999998</v>
      </c>
    </row>
    <row r="9" spans="1:28" ht="18.75" x14ac:dyDescent="0.3">
      <c r="A9" s="68">
        <v>4</v>
      </c>
      <c r="B9" s="71">
        <v>14.149999999999999</v>
      </c>
      <c r="C9" s="71">
        <v>10.299999999999999</v>
      </c>
      <c r="D9" s="71">
        <v>12.75</v>
      </c>
      <c r="E9" s="71">
        <v>14.5</v>
      </c>
      <c r="F9" s="71">
        <v>20.150000000000002</v>
      </c>
      <c r="G9" s="71">
        <v>21.6</v>
      </c>
      <c r="H9" s="71">
        <v>27.45</v>
      </c>
      <c r="I9" s="71">
        <v>26.45</v>
      </c>
      <c r="J9" s="71">
        <v>26.25</v>
      </c>
      <c r="K9" s="71">
        <v>26.25</v>
      </c>
      <c r="L9" s="71">
        <v>25.25</v>
      </c>
      <c r="M9" s="71">
        <v>25.25</v>
      </c>
      <c r="N9" s="71">
        <v>19.45</v>
      </c>
      <c r="O9" s="71">
        <v>21.35</v>
      </c>
      <c r="P9" s="71">
        <v>27.699999999999996</v>
      </c>
      <c r="Q9" s="71">
        <v>27.349999999999998</v>
      </c>
      <c r="R9" s="71">
        <v>27.699999999999996</v>
      </c>
      <c r="S9" s="71">
        <v>24.799999999999997</v>
      </c>
      <c r="T9" s="71">
        <v>19.099999999999998</v>
      </c>
      <c r="U9" s="71">
        <v>21.450000000000003</v>
      </c>
      <c r="V9" s="71">
        <v>20.200000000000003</v>
      </c>
      <c r="W9" s="71">
        <v>19.600000000000001</v>
      </c>
      <c r="X9" s="71">
        <v>15.25</v>
      </c>
      <c r="Y9" s="71">
        <v>14.799999999999999</v>
      </c>
      <c r="Z9" s="72">
        <f t="shared" si="0"/>
        <v>3426.2429999999999</v>
      </c>
      <c r="AA9" s="72">
        <f t="shared" si="1"/>
        <v>3505.2820000000002</v>
      </c>
      <c r="AB9" s="72">
        <f t="shared" si="2"/>
        <v>3286.585</v>
      </c>
    </row>
    <row r="10" spans="1:28" ht="18.75" x14ac:dyDescent="0.3">
      <c r="A10" s="68">
        <v>5</v>
      </c>
      <c r="B10" s="71">
        <v>17.350000000000001</v>
      </c>
      <c r="C10" s="71">
        <v>16.100000000000001</v>
      </c>
      <c r="D10" s="71">
        <v>12.8</v>
      </c>
      <c r="E10" s="71">
        <v>14.75</v>
      </c>
      <c r="F10" s="71">
        <v>21.25</v>
      </c>
      <c r="G10" s="71">
        <v>21.2</v>
      </c>
      <c r="H10" s="71">
        <v>22.45</v>
      </c>
      <c r="I10" s="71">
        <v>25</v>
      </c>
      <c r="J10" s="71">
        <v>24.15</v>
      </c>
      <c r="K10" s="71">
        <v>24.15</v>
      </c>
      <c r="L10" s="71">
        <v>21.049999999999997</v>
      </c>
      <c r="M10" s="71">
        <v>21.75</v>
      </c>
      <c r="N10" s="71">
        <v>21.65</v>
      </c>
      <c r="O10" s="71">
        <v>25.25</v>
      </c>
      <c r="P10" s="71">
        <v>27.15</v>
      </c>
      <c r="Q10" s="71">
        <v>26.4</v>
      </c>
      <c r="R10" s="71">
        <v>27.15</v>
      </c>
      <c r="S10" s="71">
        <v>26.95</v>
      </c>
      <c r="T10" s="71">
        <v>20.95</v>
      </c>
      <c r="U10" s="71">
        <v>21.5</v>
      </c>
      <c r="V10" s="71">
        <v>18.649999999999999</v>
      </c>
      <c r="W10" s="71">
        <v>21.299999999999997</v>
      </c>
      <c r="X10" s="71">
        <v>17.2</v>
      </c>
      <c r="Y10" s="71">
        <v>17.2</v>
      </c>
      <c r="Z10" s="72">
        <f t="shared" si="0"/>
        <v>3454.8455000000013</v>
      </c>
      <c r="AA10" s="72">
        <f t="shared" si="1"/>
        <v>3503.3965000000003</v>
      </c>
      <c r="AB10" s="72">
        <f t="shared" si="2"/>
        <v>3282.9669999999996</v>
      </c>
    </row>
    <row r="11" spans="1:28" ht="18.75" x14ac:dyDescent="0.3">
      <c r="A11" s="68">
        <v>6</v>
      </c>
      <c r="B11" s="71">
        <v>9.7000000000000011</v>
      </c>
      <c r="C11" s="71">
        <v>9.2000000000000011</v>
      </c>
      <c r="D11" s="71">
        <v>12.350000000000001</v>
      </c>
      <c r="E11" s="71">
        <v>14.499999999999998</v>
      </c>
      <c r="F11" s="71">
        <v>15.65</v>
      </c>
      <c r="G11" s="71">
        <v>14.8</v>
      </c>
      <c r="H11" s="71">
        <v>18.699999999999996</v>
      </c>
      <c r="I11" s="71">
        <v>18</v>
      </c>
      <c r="J11" s="71">
        <v>19.950000000000003</v>
      </c>
      <c r="K11" s="71">
        <v>19.950000000000003</v>
      </c>
      <c r="L11" s="71">
        <v>18.7</v>
      </c>
      <c r="M11" s="71">
        <v>16.899999999999999</v>
      </c>
      <c r="N11" s="71">
        <v>15.2</v>
      </c>
      <c r="O11" s="71">
        <v>16.2</v>
      </c>
      <c r="P11" s="71">
        <v>21.45</v>
      </c>
      <c r="Q11" s="71">
        <v>19.649999999999999</v>
      </c>
      <c r="R11" s="71">
        <v>20.399999999999999</v>
      </c>
      <c r="S11" s="71">
        <v>21.749999999999996</v>
      </c>
      <c r="T11" s="71">
        <v>18.75</v>
      </c>
      <c r="U11" s="71">
        <v>18.900000000000002</v>
      </c>
      <c r="V11" s="71">
        <v>18.55</v>
      </c>
      <c r="W11" s="71">
        <v>18.5</v>
      </c>
      <c r="X11" s="71">
        <v>15.65</v>
      </c>
      <c r="Y11" s="71">
        <v>16.5</v>
      </c>
      <c r="Z11" s="72">
        <f t="shared" si="0"/>
        <v>2758.6270000000009</v>
      </c>
      <c r="AA11" s="72">
        <f t="shared" si="1"/>
        <v>2811.6210000000001</v>
      </c>
      <c r="AB11" s="72">
        <f t="shared" si="2"/>
        <v>2645.6165000000005</v>
      </c>
    </row>
    <row r="12" spans="1:28" ht="18.75" x14ac:dyDescent="0.3">
      <c r="A12" s="68">
        <v>7</v>
      </c>
      <c r="B12" s="71">
        <v>14.7</v>
      </c>
      <c r="C12" s="71">
        <v>13.75</v>
      </c>
      <c r="D12" s="71">
        <v>10.5</v>
      </c>
      <c r="E12" s="71">
        <v>10.25</v>
      </c>
      <c r="F12" s="71">
        <v>17.099999999999998</v>
      </c>
      <c r="G12" s="71">
        <v>17.55</v>
      </c>
      <c r="H12" s="71">
        <v>16.900000000000002</v>
      </c>
      <c r="I12" s="71">
        <v>19.100000000000001</v>
      </c>
      <c r="J12" s="71">
        <v>17.8</v>
      </c>
      <c r="K12" s="71">
        <v>17.8</v>
      </c>
      <c r="L12" s="71">
        <v>12</v>
      </c>
      <c r="M12" s="71">
        <v>12.65</v>
      </c>
      <c r="N12" s="71">
        <v>14.5</v>
      </c>
      <c r="O12" s="71">
        <v>16.25</v>
      </c>
      <c r="P12" s="71">
        <v>20.700000000000003</v>
      </c>
      <c r="Q12" s="71">
        <v>20.700000000000003</v>
      </c>
      <c r="R12" s="71">
        <v>20.549999999999997</v>
      </c>
      <c r="S12" s="71">
        <v>19.700000000000003</v>
      </c>
      <c r="T12" s="71">
        <v>17.3</v>
      </c>
      <c r="U12" s="71">
        <v>17</v>
      </c>
      <c r="V12" s="71">
        <v>14.5</v>
      </c>
      <c r="W12" s="71">
        <v>16.55</v>
      </c>
      <c r="X12" s="71">
        <v>16</v>
      </c>
      <c r="Y12" s="71">
        <v>16.100000000000001</v>
      </c>
      <c r="Z12" s="72">
        <f t="shared" si="0"/>
        <v>2624.3635000000004</v>
      </c>
      <c r="AA12" s="72">
        <f t="shared" si="1"/>
        <v>2620.7450000000013</v>
      </c>
      <c r="AB12" s="72">
        <f t="shared" si="2"/>
        <v>2466.6530000000002</v>
      </c>
    </row>
    <row r="13" spans="1:28" ht="18.75" x14ac:dyDescent="0.3">
      <c r="A13" s="68">
        <v>8</v>
      </c>
      <c r="B13" s="71">
        <v>13.850000000000001</v>
      </c>
      <c r="C13" s="71">
        <v>12.55</v>
      </c>
      <c r="D13" s="71">
        <v>10.7</v>
      </c>
      <c r="E13" s="71">
        <v>11.5</v>
      </c>
      <c r="F13" s="71">
        <v>17.8</v>
      </c>
      <c r="G13" s="71">
        <v>18.349999999999998</v>
      </c>
      <c r="H13" s="71">
        <v>19.599999999999998</v>
      </c>
      <c r="I13" s="71">
        <v>21.7</v>
      </c>
      <c r="J13" s="71">
        <v>20.65</v>
      </c>
      <c r="K13" s="71">
        <v>20.65</v>
      </c>
      <c r="L13" s="71">
        <v>16.349999999999998</v>
      </c>
      <c r="M13" s="71">
        <v>15.950000000000001</v>
      </c>
      <c r="N13" s="71">
        <v>15.999999999999998</v>
      </c>
      <c r="O13" s="71">
        <v>17.349999999999998</v>
      </c>
      <c r="P13" s="71">
        <v>23.35</v>
      </c>
      <c r="Q13" s="71">
        <v>22.7</v>
      </c>
      <c r="R13" s="71">
        <v>22.75</v>
      </c>
      <c r="S13" s="71">
        <v>23.65</v>
      </c>
      <c r="T13" s="71">
        <v>20.250000000000004</v>
      </c>
      <c r="U13" s="71">
        <v>19.900000000000002</v>
      </c>
      <c r="V13" s="71">
        <v>16.75</v>
      </c>
      <c r="W13" s="71">
        <v>18.3</v>
      </c>
      <c r="X13" s="71">
        <v>17.100000000000001</v>
      </c>
      <c r="Y13" s="71">
        <v>17.7</v>
      </c>
      <c r="Z13" s="72">
        <f t="shared" si="0"/>
        <v>2930.578500000001</v>
      </c>
      <c r="AA13" s="72">
        <f t="shared" si="1"/>
        <v>2968.4559999999997</v>
      </c>
      <c r="AB13" s="72">
        <f t="shared" si="2"/>
        <v>2796.0305000000003</v>
      </c>
    </row>
    <row r="14" spans="1:28" ht="18.75" x14ac:dyDescent="0.3">
      <c r="A14" s="68">
        <v>9</v>
      </c>
      <c r="B14" s="71">
        <v>8.2999999999999989</v>
      </c>
      <c r="C14" s="71">
        <v>6.8500000000000005</v>
      </c>
      <c r="D14" s="71">
        <v>6.75</v>
      </c>
      <c r="E14" s="71">
        <v>7.65</v>
      </c>
      <c r="F14" s="71">
        <v>11.2</v>
      </c>
      <c r="G14" s="71">
        <v>12.6</v>
      </c>
      <c r="H14" s="71">
        <v>16.25</v>
      </c>
      <c r="I14" s="71">
        <v>14.25</v>
      </c>
      <c r="J14" s="71">
        <v>18.399999999999999</v>
      </c>
      <c r="K14" s="71">
        <v>18.399999999999999</v>
      </c>
      <c r="L14" s="71">
        <v>19.899999999999999</v>
      </c>
      <c r="M14" s="71">
        <v>18.799999999999997</v>
      </c>
      <c r="N14" s="71">
        <v>17.649999999999999</v>
      </c>
      <c r="O14" s="71">
        <v>19</v>
      </c>
      <c r="P14" s="71">
        <v>19.25</v>
      </c>
      <c r="Q14" s="71">
        <v>19.55</v>
      </c>
      <c r="R14" s="71">
        <v>19.75</v>
      </c>
      <c r="S14" s="71">
        <v>18.75</v>
      </c>
      <c r="T14" s="71">
        <v>15.600000000000001</v>
      </c>
      <c r="U14" s="71">
        <v>17.25</v>
      </c>
      <c r="V14" s="71">
        <v>14.35</v>
      </c>
      <c r="W14" s="71">
        <v>13.650000000000002</v>
      </c>
      <c r="X14" s="71">
        <v>13.1</v>
      </c>
      <c r="Y14" s="71">
        <v>12.45</v>
      </c>
      <c r="Z14" s="72">
        <f t="shared" si="0"/>
        <v>2420.7810000000004</v>
      </c>
      <c r="AA14" s="72">
        <f t="shared" si="1"/>
        <v>2545.3485000000001</v>
      </c>
      <c r="AB14" s="72">
        <f t="shared" si="2"/>
        <v>2371.9365000000003</v>
      </c>
    </row>
    <row r="15" spans="1:28" ht="18.75" x14ac:dyDescent="0.3">
      <c r="A15" s="68">
        <v>10</v>
      </c>
      <c r="B15" s="71">
        <v>11.8</v>
      </c>
      <c r="C15" s="71">
        <v>9.5</v>
      </c>
      <c r="D15" s="71">
        <v>8.35</v>
      </c>
      <c r="E15" s="71">
        <v>9.5499999999999989</v>
      </c>
      <c r="F15" s="71">
        <v>13.649999999999999</v>
      </c>
      <c r="G15" s="71">
        <v>14.6</v>
      </c>
      <c r="H15" s="71">
        <v>18.7</v>
      </c>
      <c r="I15" s="71">
        <v>17.999999999999996</v>
      </c>
      <c r="J15" s="71">
        <v>18.100000000000001</v>
      </c>
      <c r="K15" s="71">
        <v>18.100000000000001</v>
      </c>
      <c r="L15" s="71">
        <v>16.549999999999997</v>
      </c>
      <c r="M15" s="71">
        <v>16.849999999999998</v>
      </c>
      <c r="N15" s="71">
        <v>17.8</v>
      </c>
      <c r="O15" s="71">
        <v>18.149999999999999</v>
      </c>
      <c r="P15" s="71">
        <v>21</v>
      </c>
      <c r="Q15" s="71">
        <v>19.5</v>
      </c>
      <c r="R15" s="71">
        <v>20.549999999999997</v>
      </c>
      <c r="S15" s="71">
        <v>19.05</v>
      </c>
      <c r="T15" s="71">
        <v>15.100000000000001</v>
      </c>
      <c r="U15" s="71">
        <v>16.750000000000004</v>
      </c>
      <c r="V15" s="71">
        <v>15.55</v>
      </c>
      <c r="W15" s="71">
        <v>15.700000000000001</v>
      </c>
      <c r="X15" s="71">
        <v>15.2</v>
      </c>
      <c r="Y15" s="71">
        <v>14.75</v>
      </c>
      <c r="Z15" s="72">
        <f t="shared" si="0"/>
        <v>2576.5804999999996</v>
      </c>
      <c r="AA15" s="72">
        <f t="shared" si="1"/>
        <v>2641.7255</v>
      </c>
      <c r="AB15" s="72">
        <f t="shared" si="2"/>
        <v>2469.3589999999999</v>
      </c>
    </row>
    <row r="16" spans="1:28" ht="18.75" x14ac:dyDescent="0.3">
      <c r="A16" s="68">
        <v>11</v>
      </c>
      <c r="B16" s="71">
        <v>12.65</v>
      </c>
      <c r="C16" s="71">
        <v>11.2</v>
      </c>
      <c r="D16" s="71">
        <v>12.85</v>
      </c>
      <c r="E16" s="71">
        <v>12.799999999999999</v>
      </c>
      <c r="F16" s="71">
        <v>18.25</v>
      </c>
      <c r="G16" s="71">
        <v>19.05</v>
      </c>
      <c r="H16" s="71">
        <v>23.55</v>
      </c>
      <c r="I16" s="71">
        <v>22.049999999999997</v>
      </c>
      <c r="J16" s="71">
        <v>21.900000000000002</v>
      </c>
      <c r="K16" s="71">
        <v>21.900000000000002</v>
      </c>
      <c r="L16" s="71">
        <v>17.899999999999999</v>
      </c>
      <c r="M16" s="71">
        <v>17.049999999999997</v>
      </c>
      <c r="N16" s="71">
        <v>16.55</v>
      </c>
      <c r="O16" s="71">
        <v>17.149999999999999</v>
      </c>
      <c r="P16" s="71">
        <v>24.349999999999998</v>
      </c>
      <c r="Q16" s="71">
        <v>23.4</v>
      </c>
      <c r="R16" s="71">
        <v>23.3</v>
      </c>
      <c r="S16" s="71">
        <v>20.95</v>
      </c>
      <c r="T16" s="71">
        <v>18</v>
      </c>
      <c r="U16" s="71">
        <v>19.599999999999998</v>
      </c>
      <c r="V16" s="71">
        <v>19.25</v>
      </c>
      <c r="W16" s="71">
        <v>19.649999999999999</v>
      </c>
      <c r="X16" s="71">
        <v>18.75</v>
      </c>
      <c r="Y16" s="71">
        <v>18.799999999999997</v>
      </c>
      <c r="Z16" s="72">
        <f t="shared" si="0"/>
        <v>3034.5569999999993</v>
      </c>
      <c r="AA16" s="72">
        <f t="shared" si="1"/>
        <v>3060.0135000000005</v>
      </c>
      <c r="AB16" s="72">
        <f t="shared" si="2"/>
        <v>2875.4329999999995</v>
      </c>
    </row>
    <row r="17" spans="1:28" ht="18.75" x14ac:dyDescent="0.3">
      <c r="A17" s="68">
        <v>12</v>
      </c>
      <c r="B17" s="71">
        <v>14.2</v>
      </c>
      <c r="C17" s="71">
        <v>13.45</v>
      </c>
      <c r="D17" s="71">
        <v>16</v>
      </c>
      <c r="E17" s="71">
        <v>17.049999999999997</v>
      </c>
      <c r="F17" s="71">
        <v>19.549999999999997</v>
      </c>
      <c r="G17" s="71">
        <v>18.650000000000002</v>
      </c>
      <c r="H17" s="71">
        <v>22.15</v>
      </c>
      <c r="I17" s="71">
        <v>22.299999999999997</v>
      </c>
      <c r="J17" s="71">
        <v>21.7</v>
      </c>
      <c r="K17" s="71">
        <v>21.7</v>
      </c>
      <c r="L17" s="71">
        <v>16.399999999999999</v>
      </c>
      <c r="M17" s="71">
        <v>16.8</v>
      </c>
      <c r="N17" s="71">
        <v>16.95</v>
      </c>
      <c r="O17" s="71">
        <v>18.850000000000001</v>
      </c>
      <c r="P17" s="71">
        <v>24.599999999999998</v>
      </c>
      <c r="Q17" s="71">
        <v>23.099999999999998</v>
      </c>
      <c r="R17" s="71">
        <v>24.599999999999998</v>
      </c>
      <c r="S17" s="71">
        <v>21.75</v>
      </c>
      <c r="T17" s="71">
        <v>19</v>
      </c>
      <c r="U17" s="71">
        <v>19.3</v>
      </c>
      <c r="V17" s="71">
        <v>20.05</v>
      </c>
      <c r="W17" s="71">
        <v>20.9</v>
      </c>
      <c r="X17" s="71">
        <v>18</v>
      </c>
      <c r="Y17" s="71">
        <v>18</v>
      </c>
      <c r="Z17" s="72">
        <f t="shared" si="0"/>
        <v>3129.7865000000002</v>
      </c>
      <c r="AA17" s="72">
        <f t="shared" si="1"/>
        <v>3126.9820000000009</v>
      </c>
      <c r="AB17" s="72">
        <f t="shared" si="2"/>
        <v>2940.4760000000006</v>
      </c>
    </row>
    <row r="18" spans="1:28" ht="18.75" x14ac:dyDescent="0.3">
      <c r="A18" s="68">
        <v>13</v>
      </c>
      <c r="B18" s="71">
        <v>6.6000000000000005</v>
      </c>
      <c r="C18" s="71">
        <v>6.5</v>
      </c>
      <c r="D18" s="71">
        <v>9.65</v>
      </c>
      <c r="E18" s="71">
        <v>12.55</v>
      </c>
      <c r="F18" s="71">
        <v>10.899999999999999</v>
      </c>
      <c r="G18" s="71">
        <v>10.35</v>
      </c>
      <c r="H18" s="71">
        <v>17.2</v>
      </c>
      <c r="I18" s="71">
        <v>16.55</v>
      </c>
      <c r="J18" s="71">
        <v>17.850000000000001</v>
      </c>
      <c r="K18" s="71">
        <v>17.850000000000001</v>
      </c>
      <c r="L18" s="71">
        <v>17.75</v>
      </c>
      <c r="M18" s="71">
        <v>17.149999999999999</v>
      </c>
      <c r="N18" s="71">
        <v>16.850000000000001</v>
      </c>
      <c r="O18" s="71">
        <v>17.95</v>
      </c>
      <c r="P18" s="71">
        <v>19.899999999999999</v>
      </c>
      <c r="Q18" s="71">
        <v>18.2</v>
      </c>
      <c r="R18" s="71">
        <v>21.1</v>
      </c>
      <c r="S18" s="71">
        <v>21.25</v>
      </c>
      <c r="T18" s="71">
        <v>17.2</v>
      </c>
      <c r="U18" s="71">
        <v>16.900000000000002</v>
      </c>
      <c r="V18" s="71">
        <v>15.549999999999999</v>
      </c>
      <c r="W18" s="71">
        <v>14.7</v>
      </c>
      <c r="X18" s="71">
        <v>12.049999999999999</v>
      </c>
      <c r="Y18" s="71">
        <v>12.099999999999998</v>
      </c>
      <c r="Z18" s="72">
        <f t="shared" si="0"/>
        <v>2454.0945000000002</v>
      </c>
      <c r="AA18" s="72">
        <f t="shared" si="1"/>
        <v>2567.1020000000003</v>
      </c>
      <c r="AB18" s="72">
        <f t="shared" si="2"/>
        <v>2404.4725000000003</v>
      </c>
    </row>
    <row r="19" spans="1:28" ht="18.75" x14ac:dyDescent="0.3">
      <c r="A19" s="68">
        <v>14</v>
      </c>
      <c r="B19" s="71">
        <v>12.8</v>
      </c>
      <c r="C19" s="71">
        <v>11.25</v>
      </c>
      <c r="D19" s="71">
        <v>8.4499999999999993</v>
      </c>
      <c r="E19" s="71">
        <v>8.6499999999999986</v>
      </c>
      <c r="F19" s="71">
        <v>14.100000000000001</v>
      </c>
      <c r="G19" s="71">
        <v>14.9</v>
      </c>
      <c r="H19" s="71">
        <v>14.549999999999999</v>
      </c>
      <c r="I19" s="71">
        <v>15.5</v>
      </c>
      <c r="J19" s="71">
        <v>17.100000000000001</v>
      </c>
      <c r="K19" s="71">
        <v>17.100000000000001</v>
      </c>
      <c r="L19" s="71">
        <v>14.25</v>
      </c>
      <c r="M19" s="71">
        <v>14.549999999999999</v>
      </c>
      <c r="N19" s="71">
        <v>15.700000000000001</v>
      </c>
      <c r="O19" s="71">
        <v>17.25</v>
      </c>
      <c r="P19" s="71">
        <v>19.200000000000003</v>
      </c>
      <c r="Q19" s="71">
        <v>19.399999999999999</v>
      </c>
      <c r="R19" s="71">
        <v>19.45</v>
      </c>
      <c r="S19" s="71">
        <v>18.549999999999997</v>
      </c>
      <c r="T19" s="71">
        <v>16.600000000000001</v>
      </c>
      <c r="U19" s="71">
        <v>16.850000000000001</v>
      </c>
      <c r="V19" s="71">
        <v>13.95</v>
      </c>
      <c r="W19" s="71">
        <v>14.8</v>
      </c>
      <c r="X19" s="71">
        <v>14.849999999999998</v>
      </c>
      <c r="Y19" s="71">
        <v>14.499999999999998</v>
      </c>
      <c r="Z19" s="72">
        <f t="shared" si="0"/>
        <v>2451.7390000000005</v>
      </c>
      <c r="AA19" s="72">
        <f t="shared" si="1"/>
        <v>2497.8790000000004</v>
      </c>
      <c r="AB19" s="72">
        <f t="shared" si="2"/>
        <v>2340.3005000000003</v>
      </c>
    </row>
    <row r="20" spans="1:28" ht="18.75" x14ac:dyDescent="0.3">
      <c r="A20" s="68">
        <v>15</v>
      </c>
      <c r="B20" s="71">
        <v>9.25</v>
      </c>
      <c r="C20" s="71">
        <v>8.4499999999999993</v>
      </c>
      <c r="D20" s="71">
        <v>10</v>
      </c>
      <c r="E20" s="71">
        <v>12.05</v>
      </c>
      <c r="F20" s="71">
        <v>14</v>
      </c>
      <c r="G20" s="71">
        <v>13.799999999999999</v>
      </c>
      <c r="H20" s="71">
        <v>18.149999999999999</v>
      </c>
      <c r="I20" s="71">
        <v>18.95</v>
      </c>
      <c r="J20" s="71">
        <v>18.55</v>
      </c>
      <c r="K20" s="71">
        <v>18.55</v>
      </c>
      <c r="L20" s="71">
        <v>16.799999999999997</v>
      </c>
      <c r="M20" s="71">
        <v>15.9</v>
      </c>
      <c r="N20" s="71">
        <v>15.049999999999999</v>
      </c>
      <c r="O20" s="71">
        <v>15.95</v>
      </c>
      <c r="P20" s="71">
        <v>20.799999999999997</v>
      </c>
      <c r="Q20" s="71">
        <v>18.95</v>
      </c>
      <c r="R20" s="71">
        <v>20.350000000000001</v>
      </c>
      <c r="S20" s="71">
        <v>21.25</v>
      </c>
      <c r="T20" s="71">
        <v>17.650000000000002</v>
      </c>
      <c r="U20" s="71">
        <v>17.600000000000001</v>
      </c>
      <c r="V20" s="71">
        <v>16.05</v>
      </c>
      <c r="W20" s="71">
        <v>16.600000000000001</v>
      </c>
      <c r="X20" s="71">
        <v>14.5</v>
      </c>
      <c r="Y20" s="71">
        <v>15.1</v>
      </c>
      <c r="Z20" s="72">
        <f t="shared" si="0"/>
        <v>2586.3389999999999</v>
      </c>
      <c r="AA20" s="72">
        <f t="shared" si="1"/>
        <v>2654.1270000000004</v>
      </c>
      <c r="AB20" s="72">
        <f t="shared" si="2"/>
        <v>2495.6049999999996</v>
      </c>
    </row>
    <row r="21" spans="1:28" ht="18.75" x14ac:dyDescent="0.3">
      <c r="A21" s="68">
        <v>16</v>
      </c>
      <c r="B21" s="71">
        <v>14.65</v>
      </c>
      <c r="C21" s="71">
        <v>14.05</v>
      </c>
      <c r="D21" s="71">
        <v>13.149999999999999</v>
      </c>
      <c r="E21" s="71">
        <v>14</v>
      </c>
      <c r="F21" s="71">
        <v>18.05</v>
      </c>
      <c r="G21" s="71">
        <v>17.75</v>
      </c>
      <c r="H21" s="71">
        <v>17.349999999999998</v>
      </c>
      <c r="I21" s="71">
        <v>17.350000000000001</v>
      </c>
      <c r="J21" s="71">
        <v>22.1</v>
      </c>
      <c r="K21" s="71">
        <v>22.1</v>
      </c>
      <c r="L21" s="71">
        <v>19.200000000000003</v>
      </c>
      <c r="M21" s="71">
        <v>18.200000000000003</v>
      </c>
      <c r="N21" s="71">
        <v>19.299999999999997</v>
      </c>
      <c r="O21" s="71">
        <v>21.35</v>
      </c>
      <c r="P21" s="71">
        <v>23.95</v>
      </c>
      <c r="Q21" s="71">
        <v>23.9</v>
      </c>
      <c r="R21" s="71">
        <v>23.95</v>
      </c>
      <c r="S21" s="71">
        <v>24.4</v>
      </c>
      <c r="T21" s="71">
        <v>22.9</v>
      </c>
      <c r="U21" s="71">
        <v>22.5</v>
      </c>
      <c r="V21" s="71">
        <v>19.900000000000002</v>
      </c>
      <c r="W21" s="71">
        <v>20.3</v>
      </c>
      <c r="X21" s="71">
        <v>19.5</v>
      </c>
      <c r="Y21" s="71">
        <v>19.649999999999999</v>
      </c>
      <c r="Z21" s="72">
        <f t="shared" si="0"/>
        <v>3160.0715000000009</v>
      </c>
      <c r="AA21" s="72">
        <f t="shared" si="1"/>
        <v>3215.6150000000007</v>
      </c>
      <c r="AB21" s="72">
        <f t="shared" si="2"/>
        <v>3018.1205000000004</v>
      </c>
    </row>
    <row r="22" spans="1:28" ht="18.75" x14ac:dyDescent="0.3">
      <c r="A22" s="68">
        <v>17</v>
      </c>
      <c r="B22" s="71">
        <v>12.6</v>
      </c>
      <c r="C22" s="71">
        <v>11.3</v>
      </c>
      <c r="D22" s="71">
        <v>10.75</v>
      </c>
      <c r="E22" s="71">
        <v>11.7</v>
      </c>
      <c r="F22" s="71">
        <v>16.899999999999999</v>
      </c>
      <c r="G22" s="71">
        <v>17.5</v>
      </c>
      <c r="H22" s="71">
        <v>17.799999999999997</v>
      </c>
      <c r="I22" s="71">
        <v>19.649999999999999</v>
      </c>
      <c r="J22" s="71">
        <v>22.650000000000002</v>
      </c>
      <c r="K22" s="71">
        <v>22.650000000000002</v>
      </c>
      <c r="L22" s="71">
        <v>21.049999999999997</v>
      </c>
      <c r="M22" s="71">
        <v>19.649999999999999</v>
      </c>
      <c r="N22" s="71">
        <v>18.600000000000001</v>
      </c>
      <c r="O22" s="71">
        <v>20.75</v>
      </c>
      <c r="P22" s="71">
        <v>24.3</v>
      </c>
      <c r="Q22" s="71">
        <v>23.900000000000002</v>
      </c>
      <c r="R22" s="71">
        <v>24.1</v>
      </c>
      <c r="S22" s="71">
        <v>24.650000000000002</v>
      </c>
      <c r="T22" s="71">
        <v>23</v>
      </c>
      <c r="U22" s="71">
        <v>22.900000000000002</v>
      </c>
      <c r="V22" s="71">
        <v>18.649999999999999</v>
      </c>
      <c r="W22" s="71">
        <v>19.900000000000002</v>
      </c>
      <c r="X22" s="71">
        <v>19.600000000000001</v>
      </c>
      <c r="Y22" s="71">
        <v>19.850000000000001</v>
      </c>
      <c r="Z22" s="72">
        <f t="shared" si="0"/>
        <v>3125.4120000000003</v>
      </c>
      <c r="AA22" s="72">
        <f t="shared" si="1"/>
        <v>3224.2760000000003</v>
      </c>
      <c r="AB22" s="72">
        <f t="shared" si="2"/>
        <v>3025.1204999999995</v>
      </c>
    </row>
    <row r="23" spans="1:28" ht="18.75" x14ac:dyDescent="0.3">
      <c r="A23" s="68">
        <v>18</v>
      </c>
      <c r="B23" s="71">
        <v>9.35</v>
      </c>
      <c r="C23" s="71">
        <v>7.7</v>
      </c>
      <c r="D23" s="71">
        <v>6.15</v>
      </c>
      <c r="E23" s="71">
        <v>7.15</v>
      </c>
      <c r="F23" s="71">
        <v>11.95</v>
      </c>
      <c r="G23" s="71">
        <v>13.35</v>
      </c>
      <c r="H23" s="71">
        <v>17</v>
      </c>
      <c r="I23" s="71">
        <v>18.349999999999998</v>
      </c>
      <c r="J23" s="71">
        <v>17.25</v>
      </c>
      <c r="K23" s="71">
        <v>17.25</v>
      </c>
      <c r="L23" s="71">
        <v>16.049999999999997</v>
      </c>
      <c r="M23" s="71">
        <v>16.049999999999997</v>
      </c>
      <c r="N23" s="71">
        <v>15.950000000000001</v>
      </c>
      <c r="O23" s="71">
        <v>17.05</v>
      </c>
      <c r="P23" s="71">
        <v>19.699999999999996</v>
      </c>
      <c r="Q23" s="71">
        <v>18.849999999999998</v>
      </c>
      <c r="R23" s="71">
        <v>19.899999999999999</v>
      </c>
      <c r="S23" s="71">
        <v>19.149999999999999</v>
      </c>
      <c r="T23" s="71">
        <v>15.3</v>
      </c>
      <c r="U23" s="71">
        <v>16.150000000000002</v>
      </c>
      <c r="V23" s="71">
        <v>12.75</v>
      </c>
      <c r="W23" s="71">
        <v>13.850000000000001</v>
      </c>
      <c r="X23" s="71">
        <v>13.5</v>
      </c>
      <c r="Y23" s="71">
        <v>13.25</v>
      </c>
      <c r="Z23" s="72">
        <f t="shared" si="0"/>
        <v>2375.69</v>
      </c>
      <c r="AA23" s="72">
        <f t="shared" si="1"/>
        <v>2471.2070000000003</v>
      </c>
      <c r="AB23" s="72">
        <f t="shared" si="2"/>
        <v>2311.7849999999999</v>
      </c>
    </row>
    <row r="24" spans="1:28" ht="18.75" x14ac:dyDescent="0.3">
      <c r="A24" s="68">
        <v>19</v>
      </c>
      <c r="B24" s="71">
        <v>11</v>
      </c>
      <c r="C24" s="71">
        <v>8.5</v>
      </c>
      <c r="D24" s="71">
        <v>6.45</v>
      </c>
      <c r="E24" s="71">
        <v>6.55</v>
      </c>
      <c r="F24" s="71">
        <v>14.2</v>
      </c>
      <c r="G24" s="71">
        <v>16.3</v>
      </c>
      <c r="H24" s="71">
        <v>18.349999999999998</v>
      </c>
      <c r="I24" s="71">
        <v>18.5</v>
      </c>
      <c r="J24" s="71">
        <v>18.900000000000002</v>
      </c>
      <c r="K24" s="71">
        <v>18.900000000000002</v>
      </c>
      <c r="L24" s="71">
        <v>18.049999999999997</v>
      </c>
      <c r="M24" s="71">
        <v>17.25</v>
      </c>
      <c r="N24" s="71">
        <v>15.399999999999999</v>
      </c>
      <c r="O24" s="71">
        <v>16.399999999999999</v>
      </c>
      <c r="P24" s="71">
        <v>20.399999999999999</v>
      </c>
      <c r="Q24" s="71">
        <v>20.5</v>
      </c>
      <c r="R24" s="71">
        <v>19.549999999999997</v>
      </c>
      <c r="S24" s="71">
        <v>18.95</v>
      </c>
      <c r="T24" s="71">
        <v>15.450000000000003</v>
      </c>
      <c r="U24" s="71">
        <v>17.250000000000004</v>
      </c>
      <c r="V24" s="71">
        <v>13.850000000000001</v>
      </c>
      <c r="W24" s="71">
        <v>14.7</v>
      </c>
      <c r="X24" s="71">
        <v>14.5</v>
      </c>
      <c r="Y24" s="71">
        <v>14.350000000000001</v>
      </c>
      <c r="Z24" s="72">
        <f t="shared" si="0"/>
        <v>2518.7024999999999</v>
      </c>
      <c r="AA24" s="72">
        <f t="shared" si="1"/>
        <v>2596.9635000000003</v>
      </c>
      <c r="AB24" s="72">
        <f t="shared" si="2"/>
        <v>2431.9635000000003</v>
      </c>
    </row>
    <row r="25" spans="1:28" ht="18.75" x14ac:dyDescent="0.3">
      <c r="A25" s="68">
        <v>20</v>
      </c>
      <c r="B25" s="71">
        <v>11.350000000000001</v>
      </c>
      <c r="C25" s="71">
        <v>10.65</v>
      </c>
      <c r="D25" s="71">
        <v>10.85</v>
      </c>
      <c r="E25" s="71">
        <v>14.05</v>
      </c>
      <c r="F25" s="71">
        <v>16.150000000000002</v>
      </c>
      <c r="G25" s="71">
        <v>15.700000000000001</v>
      </c>
      <c r="H25" s="71">
        <v>20.350000000000001</v>
      </c>
      <c r="I25" s="71">
        <v>21.95</v>
      </c>
      <c r="J25" s="71">
        <v>22</v>
      </c>
      <c r="K25" s="71">
        <v>22</v>
      </c>
      <c r="L25" s="71">
        <v>22.299999999999997</v>
      </c>
      <c r="M25" s="71">
        <v>22.2</v>
      </c>
      <c r="N25" s="71">
        <v>20.85</v>
      </c>
      <c r="O25" s="71">
        <v>24.05</v>
      </c>
      <c r="P25" s="71">
        <v>24.35</v>
      </c>
      <c r="Q25" s="71">
        <v>22.5</v>
      </c>
      <c r="R25" s="71">
        <v>24.75</v>
      </c>
      <c r="S25" s="71">
        <v>24.7</v>
      </c>
      <c r="T25" s="71">
        <v>18.700000000000003</v>
      </c>
      <c r="U25" s="71">
        <v>19.5</v>
      </c>
      <c r="V25" s="71">
        <v>17.299999999999997</v>
      </c>
      <c r="W25" s="71">
        <v>19</v>
      </c>
      <c r="X25" s="71">
        <v>14.55</v>
      </c>
      <c r="Y25" s="71">
        <v>14.5</v>
      </c>
      <c r="Z25" s="72">
        <f t="shared" si="0"/>
        <v>3057.4389999999999</v>
      </c>
      <c r="AA25" s="72">
        <f t="shared" si="1"/>
        <v>3165.2110000000007</v>
      </c>
      <c r="AB25" s="72">
        <f t="shared" si="2"/>
        <v>2957.6594999999998</v>
      </c>
    </row>
    <row r="26" spans="1:28" ht="18.75" x14ac:dyDescent="0.3">
      <c r="A26" s="68">
        <v>21</v>
      </c>
      <c r="B26" s="71">
        <v>8.4499999999999993</v>
      </c>
      <c r="C26" s="71">
        <v>7.0500000000000007</v>
      </c>
      <c r="D26" s="71">
        <v>11.2</v>
      </c>
      <c r="E26" s="71">
        <v>12.3</v>
      </c>
      <c r="F26" s="71">
        <v>14.750000000000002</v>
      </c>
      <c r="G26" s="71">
        <v>14.95</v>
      </c>
      <c r="H26" s="71">
        <v>19.399999999999999</v>
      </c>
      <c r="I26" s="71">
        <v>18.899999999999999</v>
      </c>
      <c r="J26" s="71">
        <v>18.350000000000001</v>
      </c>
      <c r="K26" s="71">
        <v>18.350000000000001</v>
      </c>
      <c r="L26" s="71">
        <v>15.25</v>
      </c>
      <c r="M26" s="71">
        <v>14.05</v>
      </c>
      <c r="N26" s="71">
        <v>10.15</v>
      </c>
      <c r="O26" s="71">
        <v>10.5</v>
      </c>
      <c r="P26" s="71">
        <v>19.350000000000001</v>
      </c>
      <c r="Q26" s="71">
        <v>18.899999999999999</v>
      </c>
      <c r="R26" s="71">
        <v>19.049999999999997</v>
      </c>
      <c r="S26" s="71">
        <v>19.2</v>
      </c>
      <c r="T26" s="71">
        <v>16.600000000000001</v>
      </c>
      <c r="U26" s="71">
        <v>16.299999999999997</v>
      </c>
      <c r="V26" s="71">
        <v>15.599999999999998</v>
      </c>
      <c r="W26" s="71">
        <v>14.65</v>
      </c>
      <c r="X26" s="71">
        <v>11.9</v>
      </c>
      <c r="Y26" s="71">
        <v>12.7</v>
      </c>
      <c r="Z26" s="72">
        <f t="shared" si="0"/>
        <v>2408.6670000000004</v>
      </c>
      <c r="AA26" s="72">
        <f t="shared" si="1"/>
        <v>2437.3830000000003</v>
      </c>
      <c r="AB26" s="72">
        <f t="shared" si="2"/>
        <v>2307.1740000000004</v>
      </c>
    </row>
    <row r="27" spans="1:28" ht="18.75" x14ac:dyDescent="0.3">
      <c r="A27" s="68">
        <v>22</v>
      </c>
      <c r="B27" s="71">
        <v>11.75</v>
      </c>
      <c r="C27" s="71">
        <v>11.350000000000001</v>
      </c>
      <c r="D27" s="71">
        <v>13.950000000000001</v>
      </c>
      <c r="E27" s="71">
        <v>16.400000000000002</v>
      </c>
      <c r="F27" s="71">
        <v>16.8</v>
      </c>
      <c r="G27" s="71">
        <v>15.75</v>
      </c>
      <c r="H27" s="71">
        <v>20</v>
      </c>
      <c r="I27" s="71">
        <v>19.249999999999996</v>
      </c>
      <c r="J27" s="71">
        <v>22.299999999999997</v>
      </c>
      <c r="K27" s="71">
        <v>22.299999999999997</v>
      </c>
      <c r="L27" s="71">
        <v>20.399999999999999</v>
      </c>
      <c r="M27" s="71">
        <v>19</v>
      </c>
      <c r="N27" s="71">
        <v>19.5</v>
      </c>
      <c r="O27" s="71">
        <v>20.5</v>
      </c>
      <c r="P27" s="71">
        <v>24.75</v>
      </c>
      <c r="Q27" s="71">
        <v>22.599999999999998</v>
      </c>
      <c r="R27" s="71">
        <v>24.349999999999998</v>
      </c>
      <c r="S27" s="71">
        <v>25.299999999999997</v>
      </c>
      <c r="T27" s="71">
        <v>22.45</v>
      </c>
      <c r="U27" s="71">
        <v>22.2</v>
      </c>
      <c r="V27" s="71">
        <v>21.4</v>
      </c>
      <c r="W27" s="71">
        <v>21.099999999999998</v>
      </c>
      <c r="X27" s="71">
        <v>19.099999999999998</v>
      </c>
      <c r="Y27" s="71">
        <v>19.650000000000002</v>
      </c>
      <c r="Z27" s="72">
        <f t="shared" si="0"/>
        <v>3177.5694999999996</v>
      </c>
      <c r="AA27" s="72">
        <f t="shared" si="1"/>
        <v>3251.8710000000005</v>
      </c>
      <c r="AB27" s="72">
        <f t="shared" si="2"/>
        <v>3054.107</v>
      </c>
    </row>
    <row r="28" spans="1:28" ht="18.75" x14ac:dyDescent="0.3">
      <c r="A28" s="68">
        <v>23</v>
      </c>
      <c r="B28" s="71">
        <v>9.4499999999999993</v>
      </c>
      <c r="C28" s="71">
        <v>8.65</v>
      </c>
      <c r="D28" s="71">
        <v>8.8999999999999986</v>
      </c>
      <c r="E28" s="71">
        <v>8.5</v>
      </c>
      <c r="F28" s="71">
        <v>11.95</v>
      </c>
      <c r="G28" s="71">
        <v>12.049999999999999</v>
      </c>
      <c r="H28" s="71">
        <v>12.55</v>
      </c>
      <c r="I28" s="71">
        <v>13.399999999999999</v>
      </c>
      <c r="J28" s="71">
        <v>12.55</v>
      </c>
      <c r="K28" s="71">
        <v>12.55</v>
      </c>
      <c r="L28" s="71">
        <v>7.8500000000000005</v>
      </c>
      <c r="M28" s="71">
        <v>8.25</v>
      </c>
      <c r="N28" s="71">
        <v>8.9000000000000021</v>
      </c>
      <c r="O28" s="71">
        <v>9.6999999999999993</v>
      </c>
      <c r="P28" s="71">
        <v>14.45</v>
      </c>
      <c r="Q28" s="71">
        <v>14.2</v>
      </c>
      <c r="R28" s="71">
        <v>14.45</v>
      </c>
      <c r="S28" s="71">
        <v>12.55</v>
      </c>
      <c r="T28" s="71">
        <v>12</v>
      </c>
      <c r="U28" s="71">
        <v>11.799999999999999</v>
      </c>
      <c r="V28" s="71">
        <v>11.25</v>
      </c>
      <c r="W28" s="71">
        <v>12</v>
      </c>
      <c r="X28" s="71">
        <v>11.799999999999999</v>
      </c>
      <c r="Y28" s="71">
        <v>11.799999999999999</v>
      </c>
      <c r="Z28" s="72">
        <f t="shared" si="0"/>
        <v>1827.5315000000001</v>
      </c>
      <c r="AA28" s="72">
        <f t="shared" si="1"/>
        <v>1812.6909999999996</v>
      </c>
      <c r="AB28" s="72">
        <f t="shared" si="2"/>
        <v>1709.6780000000001</v>
      </c>
    </row>
    <row r="29" spans="1:28" ht="18.75" x14ac:dyDescent="0.3">
      <c r="A29" s="68">
        <v>24</v>
      </c>
      <c r="B29" s="71">
        <v>9.9</v>
      </c>
      <c r="C29" s="71">
        <v>9.5</v>
      </c>
      <c r="D29" s="71">
        <v>10.899999999999999</v>
      </c>
      <c r="E29" s="71">
        <v>11.05</v>
      </c>
      <c r="F29" s="71">
        <v>14.650000000000002</v>
      </c>
      <c r="G29" s="71">
        <v>14.250000000000002</v>
      </c>
      <c r="H29" s="71">
        <v>15.6</v>
      </c>
      <c r="I29" s="71">
        <v>15.200000000000001</v>
      </c>
      <c r="J29" s="71">
        <v>14.9</v>
      </c>
      <c r="K29" s="71">
        <v>14.9</v>
      </c>
      <c r="L29" s="71">
        <v>10.6</v>
      </c>
      <c r="M29" s="71">
        <v>9.6999999999999993</v>
      </c>
      <c r="N29" s="71">
        <v>8.9</v>
      </c>
      <c r="O29" s="71">
        <v>9.5</v>
      </c>
      <c r="P29" s="71">
        <v>16.3</v>
      </c>
      <c r="Q29" s="71">
        <v>15.8</v>
      </c>
      <c r="R29" s="71">
        <v>15.100000000000001</v>
      </c>
      <c r="S29" s="71">
        <v>15.3</v>
      </c>
      <c r="T29" s="71">
        <v>13.55</v>
      </c>
      <c r="U29" s="71">
        <v>13.5</v>
      </c>
      <c r="V29" s="71">
        <v>13.799999999999999</v>
      </c>
      <c r="W29" s="71">
        <v>14.25</v>
      </c>
      <c r="X29" s="71">
        <v>12.35</v>
      </c>
      <c r="Y29" s="71">
        <v>13.15</v>
      </c>
      <c r="Z29" s="72">
        <f t="shared" si="0"/>
        <v>2104.1345000000001</v>
      </c>
      <c r="AA29" s="72">
        <f t="shared" si="1"/>
        <v>2074.8265000000001</v>
      </c>
      <c r="AB29" s="72">
        <f t="shared" si="2"/>
        <v>1963.9590000000001</v>
      </c>
    </row>
    <row r="30" spans="1:28" ht="18.75" x14ac:dyDescent="0.3">
      <c r="A30" s="68">
        <v>25</v>
      </c>
      <c r="B30" s="71">
        <v>12.05</v>
      </c>
      <c r="C30" s="71">
        <v>11.2</v>
      </c>
      <c r="D30" s="71">
        <v>10</v>
      </c>
      <c r="E30" s="71">
        <v>10.7</v>
      </c>
      <c r="F30" s="71">
        <v>13.55</v>
      </c>
      <c r="G30" s="71">
        <v>13.350000000000001</v>
      </c>
      <c r="H30" s="71">
        <v>15.75</v>
      </c>
      <c r="I30" s="71">
        <v>15.2</v>
      </c>
      <c r="J30" s="71">
        <v>15.150000000000002</v>
      </c>
      <c r="K30" s="71">
        <v>15.150000000000002</v>
      </c>
      <c r="L30" s="71">
        <v>11.149999999999999</v>
      </c>
      <c r="M30" s="71">
        <v>11.85</v>
      </c>
      <c r="N30" s="71">
        <v>14.9</v>
      </c>
      <c r="O30" s="71">
        <v>15.400000000000002</v>
      </c>
      <c r="P30" s="71">
        <v>18.25</v>
      </c>
      <c r="Q30" s="71">
        <v>17</v>
      </c>
      <c r="R30" s="71">
        <v>18.05</v>
      </c>
      <c r="S30" s="71">
        <v>16.7</v>
      </c>
      <c r="T30" s="71">
        <v>13.95</v>
      </c>
      <c r="U30" s="71">
        <v>14.399999999999999</v>
      </c>
      <c r="V30" s="71">
        <v>14.399999999999999</v>
      </c>
      <c r="W30" s="71">
        <v>14.8</v>
      </c>
      <c r="X30" s="71">
        <v>14.150000000000002</v>
      </c>
      <c r="Y30" s="71">
        <v>13.95</v>
      </c>
      <c r="Z30" s="72">
        <f t="shared" si="0"/>
        <v>2295.2665000000002</v>
      </c>
      <c r="AA30" s="72">
        <f t="shared" si="1"/>
        <v>2300.2869999999998</v>
      </c>
      <c r="AB30" s="72">
        <f t="shared" si="2"/>
        <v>2157.3955000000001</v>
      </c>
    </row>
    <row r="31" spans="1:28" ht="18.75" x14ac:dyDescent="0.3">
      <c r="A31" s="68">
        <v>26</v>
      </c>
      <c r="B31" s="71">
        <v>9.5</v>
      </c>
      <c r="C31" s="71">
        <v>7.8</v>
      </c>
      <c r="D31" s="71">
        <v>5.7999999999999989</v>
      </c>
      <c r="E31" s="71">
        <v>5.9499999999999993</v>
      </c>
      <c r="F31" s="71">
        <v>11.900000000000002</v>
      </c>
      <c r="G31" s="71">
        <v>13.549999999999999</v>
      </c>
      <c r="H31" s="71">
        <v>14.799999999999997</v>
      </c>
      <c r="I31" s="71">
        <v>15.7</v>
      </c>
      <c r="J31" s="71">
        <v>16.899999999999999</v>
      </c>
      <c r="K31" s="71">
        <v>16.899999999999999</v>
      </c>
      <c r="L31" s="71">
        <v>16.5</v>
      </c>
      <c r="M31" s="71">
        <v>16.100000000000001</v>
      </c>
      <c r="N31" s="71">
        <v>15.25</v>
      </c>
      <c r="O31" s="71">
        <v>17</v>
      </c>
      <c r="P31" s="71">
        <v>18.3</v>
      </c>
      <c r="Q31" s="71">
        <v>18.5</v>
      </c>
      <c r="R31" s="71">
        <v>18.399999999999999</v>
      </c>
      <c r="S31" s="71">
        <v>17.100000000000001</v>
      </c>
      <c r="T31" s="71">
        <v>14.6</v>
      </c>
      <c r="U31" s="71">
        <v>15.9</v>
      </c>
      <c r="V31" s="71">
        <v>12.2</v>
      </c>
      <c r="W31" s="71">
        <v>13.399999999999999</v>
      </c>
      <c r="X31" s="71">
        <v>13.55</v>
      </c>
      <c r="Y31" s="71">
        <v>13.049999999999999</v>
      </c>
      <c r="Z31" s="72">
        <f t="shared" si="0"/>
        <v>2279.1145000000001</v>
      </c>
      <c r="AA31" s="72">
        <f t="shared" si="1"/>
        <v>2371.0370000000003</v>
      </c>
      <c r="AB31" s="72">
        <f t="shared" si="2"/>
        <v>2213.5920000000006</v>
      </c>
    </row>
    <row r="32" spans="1:28" ht="18.75" x14ac:dyDescent="0.3">
      <c r="A32" s="68">
        <v>27</v>
      </c>
      <c r="B32" s="71">
        <v>7.6</v>
      </c>
      <c r="C32" s="71">
        <v>6.6</v>
      </c>
      <c r="D32" s="71">
        <v>10.75</v>
      </c>
      <c r="E32" s="71">
        <v>12.399999999999999</v>
      </c>
      <c r="F32" s="71">
        <v>11.850000000000001</v>
      </c>
      <c r="G32" s="71">
        <v>11.7</v>
      </c>
      <c r="H32" s="71">
        <v>16.299999999999997</v>
      </c>
      <c r="I32" s="71">
        <v>16</v>
      </c>
      <c r="J32" s="71">
        <v>18.25</v>
      </c>
      <c r="K32" s="71">
        <v>18.25</v>
      </c>
      <c r="L32" s="71">
        <v>17</v>
      </c>
      <c r="M32" s="71">
        <v>16.5</v>
      </c>
      <c r="N32" s="71">
        <v>15.1</v>
      </c>
      <c r="O32" s="71">
        <v>16.25</v>
      </c>
      <c r="P32" s="71">
        <v>19.75</v>
      </c>
      <c r="Q32" s="71">
        <v>18.75</v>
      </c>
      <c r="R32" s="71">
        <v>21</v>
      </c>
      <c r="S32" s="71">
        <v>19.2</v>
      </c>
      <c r="T32" s="71">
        <v>17.850000000000001</v>
      </c>
      <c r="U32" s="71">
        <v>17.600000000000001</v>
      </c>
      <c r="V32" s="71">
        <v>16.3</v>
      </c>
      <c r="W32" s="71">
        <v>15.3</v>
      </c>
      <c r="X32" s="71">
        <v>14.05</v>
      </c>
      <c r="Y32" s="71">
        <v>13.8</v>
      </c>
      <c r="Z32" s="72">
        <f t="shared" si="0"/>
        <v>2477.6495</v>
      </c>
      <c r="AA32" s="72">
        <f t="shared" si="1"/>
        <v>2570.2415000000001</v>
      </c>
      <c r="AB32" s="72">
        <f t="shared" si="2"/>
        <v>2410.663</v>
      </c>
    </row>
    <row r="33" spans="1:28" ht="18.75" x14ac:dyDescent="0.3">
      <c r="A33" s="68">
        <v>28</v>
      </c>
      <c r="B33" s="71">
        <v>7.35</v>
      </c>
      <c r="C33" s="71">
        <v>7.35</v>
      </c>
      <c r="D33" s="71">
        <v>9.8500000000000014</v>
      </c>
      <c r="E33" s="71">
        <v>11.65</v>
      </c>
      <c r="F33" s="71">
        <v>10.9</v>
      </c>
      <c r="G33" s="71">
        <v>10.1</v>
      </c>
      <c r="H33" s="71">
        <v>13.6</v>
      </c>
      <c r="I33" s="71">
        <v>13.299999999999999</v>
      </c>
      <c r="J33" s="71">
        <v>15.899999999999999</v>
      </c>
      <c r="K33" s="71">
        <v>15.899999999999999</v>
      </c>
      <c r="L33" s="71">
        <v>15.549999999999999</v>
      </c>
      <c r="M33" s="71">
        <v>15.049999999999999</v>
      </c>
      <c r="N33" s="71">
        <v>15.3</v>
      </c>
      <c r="O33" s="71">
        <v>17.05</v>
      </c>
      <c r="P33" s="71">
        <v>17.5</v>
      </c>
      <c r="Q33" s="71">
        <v>16.05</v>
      </c>
      <c r="R33" s="71">
        <v>18.149999999999999</v>
      </c>
      <c r="S33" s="71">
        <v>16.899999999999999</v>
      </c>
      <c r="T33" s="71">
        <v>15.05</v>
      </c>
      <c r="U33" s="71">
        <v>15.299999999999999</v>
      </c>
      <c r="V33" s="71">
        <v>14.7</v>
      </c>
      <c r="W33" s="71">
        <v>14.85</v>
      </c>
      <c r="X33" s="71">
        <v>13.200000000000001</v>
      </c>
      <c r="Y33" s="71">
        <v>12.950000000000001</v>
      </c>
      <c r="Z33" s="72">
        <f t="shared" si="0"/>
        <v>2244.4550000000004</v>
      </c>
      <c r="AA33" s="72">
        <f t="shared" si="1"/>
        <v>2321.7975000000006</v>
      </c>
      <c r="AB33" s="72">
        <f t="shared" si="2"/>
        <v>2169.4790000000003</v>
      </c>
    </row>
    <row r="34" spans="1:28" ht="18.75" x14ac:dyDescent="0.3">
      <c r="A34" s="68">
        <v>29</v>
      </c>
      <c r="B34" s="71">
        <v>9.1999999999999993</v>
      </c>
      <c r="C34" s="71">
        <v>6.45</v>
      </c>
      <c r="D34" s="71">
        <v>6.3000000000000007</v>
      </c>
      <c r="E34" s="71">
        <v>6.85</v>
      </c>
      <c r="F34" s="71">
        <v>11.650000000000002</v>
      </c>
      <c r="G34" s="71">
        <v>13.15</v>
      </c>
      <c r="H34" s="71">
        <v>16.099999999999998</v>
      </c>
      <c r="I34" s="71">
        <v>15.899999999999999</v>
      </c>
      <c r="J34" s="71">
        <v>15.700000000000001</v>
      </c>
      <c r="K34" s="71">
        <v>15.700000000000001</v>
      </c>
      <c r="L34" s="71">
        <v>14.9</v>
      </c>
      <c r="M34" s="71">
        <v>14.9</v>
      </c>
      <c r="N34" s="71">
        <v>12.899999999999999</v>
      </c>
      <c r="O34" s="71">
        <v>13.45</v>
      </c>
      <c r="P34" s="71">
        <v>17.2</v>
      </c>
      <c r="Q34" s="71">
        <v>16.7</v>
      </c>
      <c r="R34" s="71">
        <v>16.8</v>
      </c>
      <c r="S34" s="71">
        <v>15</v>
      </c>
      <c r="T34" s="71">
        <v>12.1</v>
      </c>
      <c r="U34" s="71">
        <v>13.8</v>
      </c>
      <c r="V34" s="71">
        <v>12.2</v>
      </c>
      <c r="W34" s="71">
        <v>12.25</v>
      </c>
      <c r="X34" s="71">
        <v>11.6</v>
      </c>
      <c r="Y34" s="71">
        <v>11.2</v>
      </c>
      <c r="Z34" s="72">
        <f t="shared" si="0"/>
        <v>2099.7600000000007</v>
      </c>
      <c r="AA34" s="72">
        <f t="shared" si="1"/>
        <v>2159.4470000000006</v>
      </c>
      <c r="AB34" s="72">
        <f t="shared" si="2"/>
        <v>2021.2310000000007</v>
      </c>
    </row>
    <row r="35" spans="1:28" ht="18.75" x14ac:dyDescent="0.3">
      <c r="A35" s="68">
        <v>30</v>
      </c>
      <c r="B35" s="71">
        <v>13.45</v>
      </c>
      <c r="C35" s="71">
        <v>11.9</v>
      </c>
      <c r="D35" s="71">
        <v>11.75</v>
      </c>
      <c r="E35" s="71">
        <v>13.55</v>
      </c>
      <c r="F35" s="71">
        <v>15.249999999999998</v>
      </c>
      <c r="G35" s="71">
        <v>14.75</v>
      </c>
      <c r="H35" s="71">
        <v>18.099999999999998</v>
      </c>
      <c r="I35" s="71">
        <v>18.099999999999998</v>
      </c>
      <c r="J35" s="71">
        <v>18.45</v>
      </c>
      <c r="K35" s="71">
        <v>18.45</v>
      </c>
      <c r="L35" s="71">
        <v>14.9</v>
      </c>
      <c r="M35" s="71">
        <v>15.600000000000001</v>
      </c>
      <c r="N35" s="71">
        <v>18.199999999999996</v>
      </c>
      <c r="O35" s="71">
        <v>18.649999999999999</v>
      </c>
      <c r="P35" s="71">
        <v>22.049999999999997</v>
      </c>
      <c r="Q35" s="71">
        <v>19.799999999999997</v>
      </c>
      <c r="R35" s="71">
        <v>21.899999999999995</v>
      </c>
      <c r="S35" s="71">
        <v>20.799999999999997</v>
      </c>
      <c r="T35" s="71">
        <v>17.8</v>
      </c>
      <c r="U35" s="71">
        <v>18.05</v>
      </c>
      <c r="V35" s="71">
        <v>17.899999999999999</v>
      </c>
      <c r="W35" s="71">
        <v>17.999999999999996</v>
      </c>
      <c r="X35" s="71">
        <v>17.049999999999997</v>
      </c>
      <c r="Y35" s="71">
        <v>16.899999999999999</v>
      </c>
      <c r="Z35" s="72">
        <f t="shared" si="0"/>
        <v>2768.3855000000003</v>
      </c>
      <c r="AA35" s="72">
        <f t="shared" si="1"/>
        <v>2802.4030000000002</v>
      </c>
      <c r="AB35" s="72">
        <f t="shared" si="2"/>
        <v>2627.7534999999998</v>
      </c>
    </row>
  </sheetData>
  <mergeCells count="1">
    <mergeCell ref="B1:Y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zoomScaleNormal="100" workbookViewId="0">
      <selection activeCell="Y4" sqref="Y4"/>
    </sheetView>
  </sheetViews>
  <sheetFormatPr defaultRowHeight="15" x14ac:dyDescent="0.25"/>
  <cols>
    <col min="2" max="2" width="10.42578125" customWidth="1"/>
    <col min="3" max="25" width="8" customWidth="1"/>
    <col min="26" max="26" width="11.28515625" customWidth="1"/>
  </cols>
  <sheetData>
    <row r="1" spans="1:29" ht="21" x14ac:dyDescent="0.35">
      <c r="A1" s="61" t="s">
        <v>77</v>
      </c>
      <c r="B1" s="120" t="s">
        <v>94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9" x14ac:dyDescent="0.25">
      <c r="B2" s="44" t="s">
        <v>27</v>
      </c>
      <c r="C2" s="44" t="s">
        <v>33</v>
      </c>
      <c r="D2" s="44" t="s">
        <v>34</v>
      </c>
      <c r="E2" s="44" t="s">
        <v>35</v>
      </c>
      <c r="F2" s="44" t="s">
        <v>36</v>
      </c>
      <c r="G2" s="44" t="s">
        <v>37</v>
      </c>
      <c r="H2" s="44" t="s">
        <v>38</v>
      </c>
      <c r="I2" s="44" t="s">
        <v>39</v>
      </c>
      <c r="J2" s="44" t="s">
        <v>40</v>
      </c>
      <c r="K2" s="44" t="s">
        <v>41</v>
      </c>
      <c r="L2" s="44" t="s">
        <v>42</v>
      </c>
      <c r="M2" s="44" t="s">
        <v>43</v>
      </c>
      <c r="N2" s="44" t="s">
        <v>43</v>
      </c>
      <c r="O2" s="44" t="s">
        <v>3</v>
      </c>
      <c r="P2" s="44" t="s">
        <v>4</v>
      </c>
      <c r="Q2" s="44" t="s">
        <v>5</v>
      </c>
      <c r="R2" s="44" t="s">
        <v>6</v>
      </c>
      <c r="S2" s="44" t="s">
        <v>7</v>
      </c>
      <c r="T2" s="44" t="s">
        <v>8</v>
      </c>
      <c r="U2" s="44" t="s">
        <v>9</v>
      </c>
      <c r="V2" s="44" t="s">
        <v>10</v>
      </c>
      <c r="W2" s="44" t="s">
        <v>11</v>
      </c>
      <c r="X2" s="44" t="s">
        <v>12</v>
      </c>
      <c r="Y2" s="44" t="s">
        <v>13</v>
      </c>
      <c r="Z2" s="73" t="s">
        <v>95</v>
      </c>
      <c r="AA2" s="73" t="s">
        <v>96</v>
      </c>
      <c r="AB2" s="73" t="s">
        <v>97</v>
      </c>
      <c r="AC2" s="73" t="s">
        <v>98</v>
      </c>
    </row>
    <row r="3" spans="1:29" x14ac:dyDescent="0.25">
      <c r="A3" s="47">
        <v>1</v>
      </c>
      <c r="B3" s="74">
        <v>13.55</v>
      </c>
      <c r="C3" s="74">
        <v>13.55</v>
      </c>
      <c r="D3" s="74">
        <v>14.049999999999999</v>
      </c>
      <c r="E3" s="74">
        <v>15.899999999999999</v>
      </c>
      <c r="F3" s="74">
        <v>16.3</v>
      </c>
      <c r="G3" s="74">
        <v>15.15</v>
      </c>
      <c r="H3" s="74">
        <v>19.099999999999998</v>
      </c>
      <c r="I3" s="74">
        <v>18.8</v>
      </c>
      <c r="J3" s="74">
        <v>20.2</v>
      </c>
      <c r="K3" s="74">
        <v>20.2</v>
      </c>
      <c r="L3" s="74">
        <v>15.85</v>
      </c>
      <c r="M3" s="74">
        <v>16.350000000000001</v>
      </c>
      <c r="N3" s="74">
        <v>20.349999999999998</v>
      </c>
      <c r="O3" s="74">
        <v>21.55</v>
      </c>
      <c r="P3" s="74">
        <v>24</v>
      </c>
      <c r="Q3" s="74">
        <v>22.05</v>
      </c>
      <c r="R3" s="74">
        <v>24.75</v>
      </c>
      <c r="S3" s="74">
        <v>23.6</v>
      </c>
      <c r="T3" s="74">
        <v>20.65</v>
      </c>
      <c r="U3" s="74">
        <v>20.100000000000001</v>
      </c>
      <c r="V3" s="74">
        <v>19.700000000000003</v>
      </c>
      <c r="W3" s="74">
        <v>19.850000000000001</v>
      </c>
      <c r="X3" s="74">
        <v>18.55</v>
      </c>
      <c r="Y3" s="74">
        <v>18.399999999999999</v>
      </c>
      <c r="Z3">
        <v>0.86799999999999999</v>
      </c>
      <c r="AA3">
        <v>100</v>
      </c>
      <c r="AB3">
        <f>Z3*AA3/1000</f>
        <v>8.6800000000000002E-2</v>
      </c>
    </row>
    <row r="4" spans="1:29" x14ac:dyDescent="0.25">
      <c r="A4" s="47"/>
      <c r="B4" s="74">
        <f>(B3/220)^2*$Z3*$AA3</f>
        <v>0.32927059917355367</v>
      </c>
      <c r="C4" s="74">
        <f t="shared" ref="C4:E4" si="0">(C3/220)^2*$Z3*$AA3</f>
        <v>0.32927059917355367</v>
      </c>
      <c r="D4" s="74">
        <f t="shared" si="0"/>
        <v>0.35401935950413216</v>
      </c>
      <c r="E4" s="74">
        <f t="shared" si="0"/>
        <v>0.45338652892561976</v>
      </c>
      <c r="F4" s="74">
        <f t="shared" ref="F4" si="1">(F3/220)^2*$Z3*$AA3</f>
        <v>0.47648537190082646</v>
      </c>
      <c r="G4" s="74">
        <f t="shared" ref="G4:H4" si="2">(G3/220)^2*$Z3*$AA3</f>
        <v>0.41162299586776868</v>
      </c>
      <c r="H4" s="74">
        <f t="shared" si="2"/>
        <v>0.65424603305785112</v>
      </c>
      <c r="I4" s="74">
        <f t="shared" ref="I4" si="3">(I3/220)^2*$Z3*$AA3</f>
        <v>0.63385520661157035</v>
      </c>
      <c r="J4" s="74">
        <f t="shared" ref="J4:K4" si="4">(J3/220)^2*$Z3*$AA3</f>
        <v>0.731774214876033</v>
      </c>
      <c r="K4" s="74">
        <f t="shared" si="4"/>
        <v>0.731774214876033</v>
      </c>
      <c r="L4" s="74">
        <f t="shared" ref="L4" si="5">(L3/220)^2*$Z3*$AA3</f>
        <v>0.45053952479338832</v>
      </c>
      <c r="M4" s="74">
        <f t="shared" ref="M4:N4" si="6">(M3/220)^2*$Z3*$AA3</f>
        <v>0.47941307851239684</v>
      </c>
      <c r="N4" s="74">
        <f t="shared" si="6"/>
        <v>0.7426824999999998</v>
      </c>
      <c r="O4" s="74">
        <f t="shared" ref="O4" si="7">(O3/220)^2*$Z3*$AA3</f>
        <v>0.8328540702479339</v>
      </c>
      <c r="P4" s="74">
        <f t="shared" ref="P4:Q4" si="8">(P3/220)^2*$Z3*$AA3</f>
        <v>1.03299173553719</v>
      </c>
      <c r="Q4" s="74">
        <f t="shared" si="8"/>
        <v>0.87194993801652898</v>
      </c>
      <c r="R4" s="74">
        <f t="shared" ref="R4" si="9">(R3/220)^2*$Z3*$AA3</f>
        <v>1.0985625000000001</v>
      </c>
      <c r="S4" s="74">
        <f t="shared" ref="S4:T4" si="10">(S3/220)^2*$Z3*$AA3</f>
        <v>0.99884561983471087</v>
      </c>
      <c r="T4" s="74">
        <f t="shared" si="10"/>
        <v>0.7647411776859504</v>
      </c>
      <c r="U4" s="74">
        <f t="shared" ref="U4" si="11">(U3/220)^2*$Z3*$AA3</f>
        <v>0.72454685950413222</v>
      </c>
      <c r="V4" s="74">
        <f t="shared" ref="V4:W4" si="12">(V3/220)^2*$Z3*$AA3</f>
        <v>0.69599611570247943</v>
      </c>
      <c r="W4" s="74">
        <f t="shared" si="12"/>
        <v>0.7066353925619836</v>
      </c>
      <c r="X4" s="74">
        <f t="shared" ref="X4" si="13">(X3/220)^2*$Z3*$AA3</f>
        <v>0.6171094421487604</v>
      </c>
      <c r="Y4" s="74">
        <f>(Y3/220)^2*$Z3*$AA3</f>
        <v>0.6071695867768595</v>
      </c>
      <c r="AC4" s="74">
        <f>SUM(B4:Y4)</f>
        <v>15.729742665289255</v>
      </c>
    </row>
    <row r="5" spans="1:29" x14ac:dyDescent="0.25">
      <c r="A5" s="47">
        <v>2</v>
      </c>
      <c r="B5" s="74">
        <v>12.3</v>
      </c>
      <c r="C5" s="74">
        <v>11.499999999999998</v>
      </c>
      <c r="D5" s="74">
        <v>13.1</v>
      </c>
      <c r="E5" s="74">
        <v>13.2</v>
      </c>
      <c r="F5" s="74">
        <v>18</v>
      </c>
      <c r="G5" s="74">
        <v>18.3</v>
      </c>
      <c r="H5" s="74">
        <v>18.2</v>
      </c>
      <c r="I5" s="74">
        <v>18.3</v>
      </c>
      <c r="J5" s="74">
        <v>23</v>
      </c>
      <c r="K5" s="74">
        <v>23</v>
      </c>
      <c r="L5" s="74">
        <v>20.599999999999998</v>
      </c>
      <c r="M5" s="74">
        <v>18.600000000000001</v>
      </c>
      <c r="N5" s="74">
        <v>16.600000000000001</v>
      </c>
      <c r="O5" s="74">
        <v>18.8</v>
      </c>
      <c r="P5" s="74">
        <v>23.700000000000003</v>
      </c>
      <c r="Q5" s="74">
        <v>24.200000000000003</v>
      </c>
      <c r="R5" s="74">
        <v>23.5</v>
      </c>
      <c r="S5" s="74">
        <v>23.200000000000003</v>
      </c>
      <c r="T5" s="74">
        <v>22.9</v>
      </c>
      <c r="U5" s="74">
        <v>22.8</v>
      </c>
      <c r="V5" s="74">
        <v>19.8</v>
      </c>
      <c r="W5" s="74">
        <v>20.200000000000003</v>
      </c>
      <c r="X5" s="74">
        <v>19.600000000000001</v>
      </c>
      <c r="Y5" s="74">
        <v>19.900000000000002</v>
      </c>
      <c r="Z5">
        <v>0.64100000000000001</v>
      </c>
      <c r="AA5">
        <v>130</v>
      </c>
      <c r="AB5">
        <f>Z5*AA5/1000</f>
        <v>8.3330000000000001E-2</v>
      </c>
      <c r="AC5" s="74"/>
    </row>
    <row r="6" spans="1:29" x14ac:dyDescent="0.25">
      <c r="A6" s="47"/>
      <c r="B6" s="74">
        <f>(B5/220)^2*$Z5*$AA5</f>
        <v>0.26047511776859511</v>
      </c>
      <c r="C6" s="74">
        <f t="shared" ref="C6" si="14">(C5/220)^2*$Z5*$AA5</f>
        <v>0.22769405991735531</v>
      </c>
      <c r="D6" s="74">
        <f t="shared" ref="D6" si="15">(D5/220)^2*$Z5*$AA5</f>
        <v>0.29545994421487604</v>
      </c>
      <c r="E6" s="74">
        <f t="shared" ref="E6" si="16">(E5/220)^2*$Z5*$AA5</f>
        <v>0.29998799999999998</v>
      </c>
      <c r="F6" s="74">
        <f t="shared" ref="F6" si="17">(F5/220)^2*$Z5*$AA5</f>
        <v>0.55782892561983477</v>
      </c>
      <c r="G6" s="74">
        <f t="shared" ref="G6" si="18">(G5/220)^2*$Z5*$AA5</f>
        <v>0.57657817561983493</v>
      </c>
      <c r="H6" s="74">
        <f t="shared" ref="H6" si="19">(H5/220)^2*$Z5*$AA5</f>
        <v>0.57029399173553708</v>
      </c>
      <c r="I6" s="74">
        <f t="shared" ref="I6" si="20">(I5/220)^2*$Z5*$AA5</f>
        <v>0.57657817561983493</v>
      </c>
      <c r="J6" s="74">
        <f t="shared" ref="J6" si="21">(J5/220)^2*$Z5*$AA5</f>
        <v>0.91077623966942134</v>
      </c>
      <c r="K6" s="74">
        <f t="shared" ref="K6" si="22">(K5/220)^2*$Z5*$AA5</f>
        <v>0.91077623966942134</v>
      </c>
      <c r="L6" s="74">
        <f t="shared" ref="L6" si="23">(L5/220)^2*$Z5*$AA5</f>
        <v>0.73061815702479327</v>
      </c>
      <c r="M6" s="74">
        <f t="shared" ref="M6" si="24">(M5/220)^2*$Z5*$AA5</f>
        <v>0.59563733057851243</v>
      </c>
      <c r="N6" s="74">
        <f t="shared" ref="N6" si="25">(N5/220)^2*$Z5*$AA5</f>
        <v>0.47443005785123971</v>
      </c>
      <c r="O6" s="74">
        <f t="shared" ref="O6" si="26">(O5/220)^2*$Z5*$AA5</f>
        <v>0.60851560330578525</v>
      </c>
      <c r="P6" s="74">
        <f t="shared" ref="P6" si="27">(P5/220)^2*$Z5*$AA5</f>
        <v>0.96705842355371929</v>
      </c>
      <c r="Q6" s="74">
        <f t="shared" ref="Q6" si="28">(Q5/220)^2*$Z5*$AA5</f>
        <v>1.0082930000000003</v>
      </c>
      <c r="R6" s="74">
        <f t="shared" ref="R6" si="29">(R5/220)^2*$Z5*$AA5</f>
        <v>0.95080563016528918</v>
      </c>
      <c r="S6" s="74">
        <f t="shared" ref="S6" si="30">(S5/220)^2*$Z5*$AA5</f>
        <v>0.92668469421487631</v>
      </c>
      <c r="T6" s="74">
        <f t="shared" ref="T6" si="31">(T5/220)^2*$Z5*$AA5</f>
        <v>0.90287366322314033</v>
      </c>
      <c r="U6" s="74">
        <f t="shared" ref="U6" si="32">(U5/220)^2*$Z5*$AA5</f>
        <v>0.89500552066115702</v>
      </c>
      <c r="V6" s="74">
        <f t="shared" ref="V6" si="33">(V5/220)^2*$Z5*$AA5</f>
        <v>0.67497299999999993</v>
      </c>
      <c r="W6" s="74">
        <f t="shared" ref="W6" si="34">(W5/220)^2*$Z5*$AA5</f>
        <v>0.70252010743801663</v>
      </c>
      <c r="X6" s="74">
        <f t="shared" ref="X6" si="35">(X5/220)^2*$Z5*$AA5</f>
        <v>0.66140604958677696</v>
      </c>
      <c r="Y6" s="74">
        <f t="shared" ref="Y6" si="36">(Y5/220)^2*$Z5*$AA5</f>
        <v>0.68180812603305818</v>
      </c>
      <c r="AC6" s="74">
        <f>SUM(B6:Y6)</f>
        <v>15.967078233471074</v>
      </c>
    </row>
    <row r="7" spans="1:29" x14ac:dyDescent="0.25">
      <c r="A7" s="47">
        <v>3</v>
      </c>
      <c r="B7" s="74">
        <v>15.15</v>
      </c>
      <c r="C7" s="74">
        <v>14.85</v>
      </c>
      <c r="D7" s="74">
        <v>14.200000000000001</v>
      </c>
      <c r="E7" s="74">
        <v>16.3</v>
      </c>
      <c r="F7" s="74">
        <v>19.649999999999999</v>
      </c>
      <c r="G7" s="74">
        <v>18.649999999999999</v>
      </c>
      <c r="H7" s="74">
        <v>22.2</v>
      </c>
      <c r="I7" s="74">
        <v>21.900000000000002</v>
      </c>
      <c r="J7" s="74">
        <v>21.75</v>
      </c>
      <c r="K7" s="74">
        <v>21.75</v>
      </c>
      <c r="L7" s="74">
        <v>18.850000000000001</v>
      </c>
      <c r="M7" s="74">
        <v>19.450000000000003</v>
      </c>
      <c r="N7" s="74">
        <v>20.049999999999997</v>
      </c>
      <c r="O7" s="74">
        <v>23.05</v>
      </c>
      <c r="P7" s="74">
        <v>24.550000000000004</v>
      </c>
      <c r="Q7" s="74">
        <v>23.300000000000004</v>
      </c>
      <c r="R7" s="74">
        <v>24.450000000000003</v>
      </c>
      <c r="S7" s="74">
        <v>23.25</v>
      </c>
      <c r="T7" s="74">
        <v>17.200000000000003</v>
      </c>
      <c r="U7" s="74">
        <v>18.3</v>
      </c>
      <c r="V7" s="74">
        <v>18.549999999999997</v>
      </c>
      <c r="W7" s="74">
        <v>20.049999999999997</v>
      </c>
      <c r="X7" s="74">
        <v>14.999999999999998</v>
      </c>
      <c r="Y7" s="74">
        <v>14.899999999999999</v>
      </c>
      <c r="Z7">
        <v>0.86799999999999999</v>
      </c>
      <c r="AA7">
        <v>110</v>
      </c>
      <c r="AB7">
        <f>Z7*AA7/1000</f>
        <v>9.5480000000000009E-2</v>
      </c>
      <c r="AC7" s="74"/>
    </row>
    <row r="8" spans="1:29" x14ac:dyDescent="0.25">
      <c r="A8" s="47"/>
      <c r="B8" s="74">
        <f>(B7/220)^2*$Z7*$AA7</f>
        <v>0.45278529545454554</v>
      </c>
      <c r="C8" s="74">
        <f t="shared" ref="C8" si="37">(C7/220)^2*$Z7*$AA7</f>
        <v>0.43503075000000002</v>
      </c>
      <c r="D8" s="74">
        <f t="shared" ref="D8" si="38">(D7/220)^2*$Z7*$AA7</f>
        <v>0.39778072727272723</v>
      </c>
      <c r="E8" s="74">
        <f t="shared" ref="E8" si="39">(E7/220)^2*$Z7*$AA7</f>
        <v>0.52413390909090907</v>
      </c>
      <c r="F8" s="74">
        <f t="shared" ref="F8" si="40">(F7/220)^2*$Z7*$AA7</f>
        <v>0.76171438636363631</v>
      </c>
      <c r="G8" s="74">
        <f t="shared" ref="G8" si="41">(G7/220)^2*$Z7*$AA7</f>
        <v>0.68615893181818166</v>
      </c>
      <c r="H8" s="74">
        <f t="shared" ref="H8" si="42">(H7/220)^2*$Z7*$AA7</f>
        <v>0.97223890909090904</v>
      </c>
      <c r="I8" s="74">
        <f t="shared" ref="I8" si="43">(I7/220)^2*$Z7*$AA7</f>
        <v>0.94613972727272766</v>
      </c>
      <c r="J8" s="74">
        <f t="shared" ref="J8" si="44">(J7/220)^2*$Z7*$AA7</f>
        <v>0.93322329545454541</v>
      </c>
      <c r="K8" s="74">
        <f t="shared" ref="K8" si="45">(K7/220)^2*$Z7*$AA7</f>
        <v>0.93322329545454541</v>
      </c>
      <c r="L8" s="74">
        <f t="shared" ref="L8" si="46">(L7/220)^2*$Z7*$AA7</f>
        <v>0.70095438636363649</v>
      </c>
      <c r="M8" s="74">
        <f t="shared" ref="M8" si="47">(M7/220)^2*$Z7*$AA7</f>
        <v>0.74628765909090922</v>
      </c>
      <c r="N8" s="74">
        <f t="shared" ref="N8" si="48">(N7/220)^2*$Z7*$AA7</f>
        <v>0.79304129545454527</v>
      </c>
      <c r="O8" s="74">
        <f t="shared" ref="O8" si="49">(O7/220)^2*$Z7*$AA7</f>
        <v>1.0481149318181822</v>
      </c>
      <c r="P8" s="74">
        <f t="shared" ref="P8" si="50">(P7/220)^2*$Z7*$AA7</f>
        <v>1.1889676590909095</v>
      </c>
      <c r="Q8" s="74">
        <f t="shared" ref="Q8" si="51">(Q7/220)^2*$Z7*$AA7</f>
        <v>1.0709739090909094</v>
      </c>
      <c r="R8" s="74">
        <f t="shared" ref="R8" si="52">(R7/220)^2*$Z7*$AA7</f>
        <v>1.1793012954545457</v>
      </c>
      <c r="S8" s="74">
        <f t="shared" ref="S8" si="53">(S7/220)^2*$Z7*$AA7</f>
        <v>1.0663823863636364</v>
      </c>
      <c r="T8" s="74">
        <f t="shared" ref="T8" si="54">(T7/220)^2*$Z7*$AA7</f>
        <v>0.58361163636363667</v>
      </c>
      <c r="U8" s="74">
        <f t="shared" ref="U8" si="55">(U7/220)^2*$Z7*$AA7</f>
        <v>0.66064663636363652</v>
      </c>
      <c r="V8" s="74">
        <f t="shared" ref="V8" si="56">(V7/220)^2*$Z7*$AA7</f>
        <v>0.67882038636363617</v>
      </c>
      <c r="W8" s="74">
        <f t="shared" ref="W8" si="57">(W7/220)^2*$Z7*$AA7</f>
        <v>0.79304129545454527</v>
      </c>
      <c r="X8" s="74">
        <f t="shared" ref="X8" si="58">(X7/220)^2*$Z7*$AA7</f>
        <v>0.44386363636363624</v>
      </c>
      <c r="Y8" s="74">
        <f t="shared" ref="Y8" si="59">(Y7/220)^2*$Z7*$AA7</f>
        <v>0.43796518181818173</v>
      </c>
      <c r="AC8" s="74">
        <f>SUM(B8:Y8)</f>
        <v>18.434401522727278</v>
      </c>
    </row>
    <row r="9" spans="1:29" x14ac:dyDescent="0.25">
      <c r="A9" s="47">
        <v>4</v>
      </c>
      <c r="B9" s="74">
        <v>14.149999999999999</v>
      </c>
      <c r="C9" s="74">
        <v>10.299999999999999</v>
      </c>
      <c r="D9" s="74">
        <v>12.75</v>
      </c>
      <c r="E9" s="74">
        <v>14.5</v>
      </c>
      <c r="F9" s="74">
        <v>20.150000000000002</v>
      </c>
      <c r="G9" s="74">
        <v>21.6</v>
      </c>
      <c r="H9" s="74">
        <v>27.45</v>
      </c>
      <c r="I9" s="74">
        <v>26.45</v>
      </c>
      <c r="J9" s="74">
        <v>26.25</v>
      </c>
      <c r="K9" s="74">
        <v>26.25</v>
      </c>
      <c r="L9" s="74">
        <v>25.25</v>
      </c>
      <c r="M9" s="74">
        <v>25.25</v>
      </c>
      <c r="N9" s="74">
        <v>19.45</v>
      </c>
      <c r="O9" s="74">
        <v>21.35</v>
      </c>
      <c r="P9" s="74">
        <v>27.699999999999996</v>
      </c>
      <c r="Q9" s="74">
        <v>27.349999999999998</v>
      </c>
      <c r="R9" s="74">
        <v>27.699999999999996</v>
      </c>
      <c r="S9" s="74">
        <v>24.799999999999997</v>
      </c>
      <c r="T9" s="74">
        <v>19.099999999999998</v>
      </c>
      <c r="U9" s="74">
        <v>21.450000000000003</v>
      </c>
      <c r="V9" s="74">
        <v>20.200000000000003</v>
      </c>
      <c r="W9" s="74">
        <v>19.600000000000001</v>
      </c>
      <c r="X9" s="74">
        <v>15.25</v>
      </c>
      <c r="Y9" s="74">
        <v>14.799999999999999</v>
      </c>
      <c r="Z9">
        <v>0.64100000000000001</v>
      </c>
      <c r="AA9">
        <v>140</v>
      </c>
      <c r="AB9">
        <f>Z9*AA9/1000</f>
        <v>8.9740000000000014E-2</v>
      </c>
      <c r="AC9" s="74"/>
    </row>
    <row r="10" spans="1:29" x14ac:dyDescent="0.25">
      <c r="A10" s="47"/>
      <c r="B10" s="74">
        <f>(B9/220)^2*$Z9*$AA9</f>
        <v>0.37123899070247934</v>
      </c>
      <c r="C10" s="74">
        <f t="shared" ref="C10" si="60">(C9/220)^2*$Z9*$AA9</f>
        <v>0.19670488842975203</v>
      </c>
      <c r="D10" s="74">
        <f t="shared" ref="D10" si="61">(D9/220)^2*$Z9*$AA9</f>
        <v>0.30141237086776856</v>
      </c>
      <c r="E10" s="74">
        <f t="shared" ref="E10" si="62">(E9/220)^2*$Z9*$AA9</f>
        <v>0.38983130165289248</v>
      </c>
      <c r="F10" s="74">
        <f t="shared" ref="F10" si="63">(F9/220)^2*$Z9*$AA9</f>
        <v>0.75281940392561997</v>
      </c>
      <c r="G10" s="74">
        <f t="shared" ref="G10" si="64">(G9/220)^2*$Z9*$AA9</f>
        <v>0.8650639338842977</v>
      </c>
      <c r="H10" s="74">
        <f t="shared" ref="H10" si="65">(H9/220)^2*$Z9*$AA9</f>
        <v>1.3970932716942148</v>
      </c>
      <c r="I10" s="74">
        <f t="shared" ref="I10" si="66">(I9/220)^2*$Z9*$AA9</f>
        <v>1.2971555444214877</v>
      </c>
      <c r="J10" s="74">
        <f t="shared" ref="J10" si="67">(J9/220)^2*$Z9*$AA9</f>
        <v>1.2776129907024796</v>
      </c>
      <c r="K10" s="74">
        <f t="shared" ref="K10" si="68">(K9/220)^2*$Z9*$AA9</f>
        <v>1.2776129907024796</v>
      </c>
      <c r="L10" s="74">
        <f t="shared" ref="L10" si="69">(L9/220)^2*$Z9*$AA9</f>
        <v>1.1821251807851241</v>
      </c>
      <c r="M10" s="74">
        <f t="shared" ref="M10" si="70">(M9/220)^2*$Z9*$AA9</f>
        <v>1.1821251807851241</v>
      </c>
      <c r="N10" s="74">
        <f t="shared" ref="N10" si="71">(N9/220)^2*$Z9*$AA9</f>
        <v>0.70142285847107433</v>
      </c>
      <c r="O10" s="74">
        <f t="shared" ref="O10" si="72">(O9/220)^2*$Z9*$AA9</f>
        <v>0.84515518904958675</v>
      </c>
      <c r="P10" s="74">
        <f t="shared" ref="P10" si="73">(P9/220)^2*$Z9*$AA9</f>
        <v>1.42265711983471</v>
      </c>
      <c r="Q10" s="74">
        <f t="shared" ref="Q10" si="74">(Q9/220)^2*$Z9*$AA9</f>
        <v>1.3869326270661155</v>
      </c>
      <c r="R10" s="74">
        <f t="shared" ref="R10" si="75">(R9/220)^2*$Z9*$AA9</f>
        <v>1.42265711983471</v>
      </c>
      <c r="S10" s="74">
        <f t="shared" ref="S10" si="76">(S9/220)^2*$Z9*$AA9</f>
        <v>1.1403654876033056</v>
      </c>
      <c r="T10" s="74">
        <f t="shared" ref="T10" si="77">(T9/220)^2*$Z9*$AA9</f>
        <v>0.67640597933884283</v>
      </c>
      <c r="U10" s="74">
        <f t="shared" ref="U10" si="78">(U9/220)^2*$Z9*$AA9</f>
        <v>0.85309087500000025</v>
      </c>
      <c r="V10" s="74">
        <f t="shared" ref="V10" si="79">(V9/220)^2*$Z9*$AA9</f>
        <v>0.7565601157024795</v>
      </c>
      <c r="W10" s="74">
        <f t="shared" ref="W10" si="80">(W9/220)^2*$Z9*$AA9</f>
        <v>0.71228343801652905</v>
      </c>
      <c r="X10" s="74">
        <f t="shared" ref="X10" si="81">(X9/220)^2*$Z9*$AA9</f>
        <v>0.4312016270661157</v>
      </c>
      <c r="Y10" s="74">
        <f t="shared" ref="Y10" si="82">(Y9/220)^2*$Z9*$AA9</f>
        <v>0.40612912396694201</v>
      </c>
      <c r="AC10" s="74">
        <f>SUM(B10:Y10)</f>
        <v>21.245657609504129</v>
      </c>
    </row>
    <row r="11" spans="1:29" x14ac:dyDescent="0.25">
      <c r="A11" s="47">
        <v>5</v>
      </c>
      <c r="B11" s="74">
        <v>17.350000000000001</v>
      </c>
      <c r="C11" s="74">
        <v>16.100000000000001</v>
      </c>
      <c r="D11" s="74">
        <v>12.8</v>
      </c>
      <c r="E11" s="74">
        <v>14.75</v>
      </c>
      <c r="F11" s="74">
        <v>21.25</v>
      </c>
      <c r="G11" s="74">
        <v>21.2</v>
      </c>
      <c r="H11" s="74">
        <v>22.45</v>
      </c>
      <c r="I11" s="74">
        <v>25</v>
      </c>
      <c r="J11" s="74">
        <v>24.15</v>
      </c>
      <c r="K11" s="74">
        <v>24.15</v>
      </c>
      <c r="L11" s="74">
        <v>21.049999999999997</v>
      </c>
      <c r="M11" s="74">
        <v>21.75</v>
      </c>
      <c r="N11" s="74">
        <v>21.65</v>
      </c>
      <c r="O11" s="74">
        <v>25.25</v>
      </c>
      <c r="P11" s="74">
        <v>27.15</v>
      </c>
      <c r="Q11" s="74">
        <v>26.4</v>
      </c>
      <c r="R11" s="74">
        <v>27.15</v>
      </c>
      <c r="S11" s="74">
        <v>26.95</v>
      </c>
      <c r="T11" s="74">
        <v>20.95</v>
      </c>
      <c r="U11" s="74">
        <v>21.5</v>
      </c>
      <c r="V11" s="74">
        <v>18.649999999999999</v>
      </c>
      <c r="W11" s="74">
        <v>21.299999999999997</v>
      </c>
      <c r="X11" s="74">
        <v>17.2</v>
      </c>
      <c r="Y11" s="74">
        <v>17.2</v>
      </c>
      <c r="Z11">
        <v>0.86799999999999999</v>
      </c>
      <c r="AA11">
        <v>90</v>
      </c>
      <c r="AB11">
        <f>Z11*AA11/1000</f>
        <v>7.8120000000000009E-2</v>
      </c>
      <c r="AC11" s="74"/>
    </row>
    <row r="12" spans="1:29" x14ac:dyDescent="0.25">
      <c r="A12" s="47"/>
      <c r="B12" s="74">
        <f>(B11/220)^2*$Z11*$AA11</f>
        <v>0.48586524173553725</v>
      </c>
      <c r="C12" s="74">
        <f t="shared" ref="C12" si="83">(C11/220)^2*$Z11*$AA11</f>
        <v>0.41837779338842984</v>
      </c>
      <c r="D12" s="74">
        <f t="shared" ref="D12" si="84">(D11/220)^2*$Z11*$AA11</f>
        <v>0.26444588429752064</v>
      </c>
      <c r="E12" s="74">
        <f t="shared" ref="E12" si="85">(E11/220)^2*$Z11*$AA11</f>
        <v>0.35115666322314049</v>
      </c>
      <c r="F12" s="74">
        <f t="shared" ref="F12" si="86">(F11/220)^2*$Z11*$AA11</f>
        <v>0.72884426652892564</v>
      </c>
      <c r="G12" s="74">
        <f t="shared" ref="G12" si="87">(G11/220)^2*$Z11*$AA11</f>
        <v>0.72541844628099172</v>
      </c>
      <c r="H12" s="74">
        <f t="shared" ref="H12" si="88">(H11/220)^2*$Z11*$AA11</f>
        <v>0.81348502685950397</v>
      </c>
      <c r="I12" s="74">
        <f t="shared" ref="I12" si="89">(I11/220)^2*$Z11*$AA11</f>
        <v>1.008780991735537</v>
      </c>
      <c r="J12" s="74">
        <f t="shared" ref="J12" si="90">(J11/220)^2*$Z11*$AA11</f>
        <v>0.94135003512396687</v>
      </c>
      <c r="K12" s="74">
        <f t="shared" ref="K12" si="91">(K11/220)^2*$Z11*$AA11</f>
        <v>0.94135003512396687</v>
      </c>
      <c r="L12" s="74">
        <f t="shared" ref="L12" si="92">(L11/220)^2*$Z11*$AA11</f>
        <v>0.71518940702479328</v>
      </c>
      <c r="M12" s="74">
        <f t="shared" ref="M12" si="93">(M11/220)^2*$Z11*$AA11</f>
        <v>0.76354633264462801</v>
      </c>
      <c r="N12" s="74">
        <f t="shared" ref="N12" si="94">(N11/220)^2*$Z11*$AA11</f>
        <v>0.75654135743801654</v>
      </c>
      <c r="O12" s="74">
        <f t="shared" ref="O12" si="95">(O11/220)^2*$Z11*$AA11</f>
        <v>1.0290574896694216</v>
      </c>
      <c r="P12" s="74">
        <f t="shared" ref="P12" si="96">(P11/220)^2*$Z11*$AA11</f>
        <v>1.1897522665289255</v>
      </c>
      <c r="Q12" s="74">
        <f t="shared" ref="Q12" si="97">(Q11/220)^2*$Z11*$AA11</f>
        <v>1.1249279999999999</v>
      </c>
      <c r="R12" s="74">
        <f t="shared" ref="R12" si="98">(R11/220)^2*$Z11*$AA11</f>
        <v>1.1897522665289255</v>
      </c>
      <c r="S12" s="74">
        <f t="shared" ref="S12" si="99">(S11/220)^2*$Z11*$AA11</f>
        <v>1.1722882499999998</v>
      </c>
      <c r="T12" s="74">
        <f t="shared" ref="T12" si="100">(T11/220)^2*$Z11*$AA11</f>
        <v>0.70841039876033074</v>
      </c>
      <c r="U12" s="74">
        <f t="shared" ref="U12" si="101">(U11/220)^2*$Z11*$AA11</f>
        <v>0.7460944214876033</v>
      </c>
      <c r="V12" s="74">
        <f t="shared" ref="V12" si="102">(V11/220)^2*$Z11*$AA11</f>
        <v>0.56140276239669418</v>
      </c>
      <c r="W12" s="74">
        <f t="shared" ref="W12" si="103">(W11/220)^2*$Z11*$AA11</f>
        <v>0.73227815702479315</v>
      </c>
      <c r="X12" s="74">
        <f t="shared" ref="X12" si="104">(X11/220)^2*$Z11*$AA11</f>
        <v>0.47750042975206602</v>
      </c>
      <c r="Y12" s="74">
        <f t="shared" ref="Y12" si="105">(Y11/220)^2*$Z11*$AA11</f>
        <v>0.47750042975206602</v>
      </c>
      <c r="AC12" s="74">
        <f>SUM(B12:Y12)</f>
        <v>18.323316353305781</v>
      </c>
    </row>
    <row r="13" spans="1:29" x14ac:dyDescent="0.25">
      <c r="A13" s="47">
        <v>6</v>
      </c>
      <c r="B13" s="74">
        <v>9.7000000000000011</v>
      </c>
      <c r="C13" s="74">
        <v>9.2000000000000011</v>
      </c>
      <c r="D13" s="74">
        <v>12.350000000000001</v>
      </c>
      <c r="E13" s="74">
        <v>14.499999999999998</v>
      </c>
      <c r="F13" s="74">
        <v>15.65</v>
      </c>
      <c r="G13" s="74">
        <v>14.8</v>
      </c>
      <c r="H13" s="74">
        <v>18.699999999999996</v>
      </c>
      <c r="I13" s="74">
        <v>18</v>
      </c>
      <c r="J13" s="74">
        <v>19.950000000000003</v>
      </c>
      <c r="K13" s="74">
        <v>19.950000000000003</v>
      </c>
      <c r="L13" s="74">
        <v>18.7</v>
      </c>
      <c r="M13" s="74">
        <v>16.899999999999999</v>
      </c>
      <c r="N13" s="74">
        <v>15.2</v>
      </c>
      <c r="O13" s="74">
        <v>16.2</v>
      </c>
      <c r="P13" s="74">
        <v>21.45</v>
      </c>
      <c r="Q13" s="74">
        <v>19.649999999999999</v>
      </c>
      <c r="R13" s="74">
        <v>20.399999999999999</v>
      </c>
      <c r="S13" s="74">
        <v>21.749999999999996</v>
      </c>
      <c r="T13" s="74">
        <v>18.75</v>
      </c>
      <c r="U13" s="74">
        <v>18.900000000000002</v>
      </c>
      <c r="V13" s="74">
        <v>18.55</v>
      </c>
      <c r="W13" s="74">
        <v>18.5</v>
      </c>
      <c r="X13" s="74">
        <v>15.65</v>
      </c>
      <c r="Y13" s="74">
        <v>16.5</v>
      </c>
      <c r="Z13">
        <v>0.64100000000000001</v>
      </c>
      <c r="AA13">
        <v>120</v>
      </c>
      <c r="AB13">
        <f>Z13*AA13/1000</f>
        <v>7.6920000000000002E-2</v>
      </c>
      <c r="AC13" s="74"/>
    </row>
    <row r="14" spans="1:29" x14ac:dyDescent="0.25">
      <c r="A14" s="47"/>
      <c r="B14" s="74">
        <f>(B13/220)^2*$Z13*$AA13</f>
        <v>0.14953311570247937</v>
      </c>
      <c r="C14" s="74">
        <f t="shared" ref="C14" si="106">(C13/220)^2*$Z13*$AA13</f>
        <v>0.13451464462809923</v>
      </c>
      <c r="D14" s="74">
        <f t="shared" ref="D14" si="107">(D13/220)^2*$Z13*$AA13</f>
        <v>0.24239732851239679</v>
      </c>
      <c r="E14" s="74">
        <f t="shared" ref="E14" si="108">(E13/220)^2*$Z13*$AA13</f>
        <v>0.33414111570247929</v>
      </c>
      <c r="F14" s="74">
        <f t="shared" ref="F14" si="109">(F13/220)^2*$Z13*$AA13</f>
        <v>0.38924460123966947</v>
      </c>
      <c r="G14" s="74">
        <f t="shared" ref="G14" si="110">(G13/220)^2*$Z13*$AA13</f>
        <v>0.34811067768595044</v>
      </c>
      <c r="H14" s="74">
        <f t="shared" ref="H14" si="111">(H13/220)^2*$Z13*$AA13</f>
        <v>0.55574699999999966</v>
      </c>
      <c r="I14" s="74">
        <f t="shared" ref="I14" si="112">(I13/220)^2*$Z13*$AA13</f>
        <v>0.5149190082644628</v>
      </c>
      <c r="J14" s="74">
        <f t="shared" ref="J14" si="113">(J13/220)^2*$Z13*$AA13</f>
        <v>0.63252794008264479</v>
      </c>
      <c r="K14" s="74">
        <f t="shared" ref="K14" si="114">(K13/220)^2*$Z13*$AA13</f>
        <v>0.63252794008264479</v>
      </c>
      <c r="L14" s="74">
        <f t="shared" ref="L14" si="115">(L13/220)^2*$Z13*$AA13</f>
        <v>0.55574699999999988</v>
      </c>
      <c r="M14" s="74">
        <f t="shared" ref="M14" si="116">(M13/220)^2*$Z13*$AA13</f>
        <v>0.45390746280991723</v>
      </c>
      <c r="N14" s="74">
        <f t="shared" ref="N14" si="117">(N13/220)^2*$Z13*$AA13</f>
        <v>0.3671817520661157</v>
      </c>
      <c r="O14" s="74">
        <f t="shared" ref="O14" si="118">(O13/220)^2*$Z13*$AA13</f>
        <v>0.41708439669421493</v>
      </c>
      <c r="P14" s="74">
        <f t="shared" ref="P14" si="119">(P13/220)^2*$Z13*$AA13</f>
        <v>0.73122075000000009</v>
      </c>
      <c r="Q14" s="74">
        <f t="shared" ref="Q14" si="120">(Q13/220)^2*$Z13*$AA13</f>
        <v>0.61364757644628098</v>
      </c>
      <c r="R14" s="74">
        <f t="shared" ref="R14" si="121">(R13/220)^2*$Z13*$AA13</f>
        <v>0.66138485950413217</v>
      </c>
      <c r="S14" s="74">
        <f t="shared" ref="S14" si="122">(S13/220)^2*$Z13*$AA13</f>
        <v>0.75181751033057831</v>
      </c>
      <c r="T14" s="74">
        <f t="shared" ref="T14" si="123">(T13/220)^2*$Z13*$AA13</f>
        <v>0.55872288223140498</v>
      </c>
      <c r="U14" s="74">
        <f t="shared" ref="U14" si="124">(U13/220)^2*$Z13*$AA13</f>
        <v>0.56769820661157033</v>
      </c>
      <c r="V14" s="74">
        <f t="shared" ref="V14" si="125">(V13/220)^2*$Z13*$AA13</f>
        <v>0.54686703099173561</v>
      </c>
      <c r="W14" s="74">
        <f t="shared" ref="W14" si="126">(W13/220)^2*$Z13*$AA13</f>
        <v>0.54392293388429758</v>
      </c>
      <c r="X14" s="74">
        <f t="shared" ref="X14" si="127">(X13/220)^2*$Z13*$AA13</f>
        <v>0.38924460123966947</v>
      </c>
      <c r="Y14" s="74">
        <f t="shared" ref="Y14" si="128">(Y13/220)^2*$Z13*$AA13</f>
        <v>0.43267499999999998</v>
      </c>
      <c r="AC14" s="74">
        <f>SUM(B14:Y14)</f>
        <v>11.524785334710746</v>
      </c>
    </row>
    <row r="15" spans="1:29" x14ac:dyDescent="0.25">
      <c r="A15" s="47">
        <v>7</v>
      </c>
      <c r="B15" s="74">
        <v>14.7</v>
      </c>
      <c r="C15" s="74">
        <v>13.75</v>
      </c>
      <c r="D15" s="74">
        <v>10.5</v>
      </c>
      <c r="E15" s="74">
        <v>10.25</v>
      </c>
      <c r="F15" s="74">
        <v>17.099999999999998</v>
      </c>
      <c r="G15" s="74">
        <v>17.55</v>
      </c>
      <c r="H15" s="74">
        <v>16.900000000000002</v>
      </c>
      <c r="I15" s="74">
        <v>19.100000000000001</v>
      </c>
      <c r="J15" s="74">
        <v>17.8</v>
      </c>
      <c r="K15" s="74">
        <v>17.8</v>
      </c>
      <c r="L15" s="74">
        <v>12</v>
      </c>
      <c r="M15" s="74">
        <v>12.65</v>
      </c>
      <c r="N15" s="74">
        <v>14.5</v>
      </c>
      <c r="O15" s="74">
        <v>16.25</v>
      </c>
      <c r="P15" s="74">
        <v>20.700000000000003</v>
      </c>
      <c r="Q15" s="74">
        <v>20.700000000000003</v>
      </c>
      <c r="R15" s="74">
        <v>20.549999999999997</v>
      </c>
      <c r="S15" s="74">
        <v>19.700000000000003</v>
      </c>
      <c r="T15" s="74">
        <v>17.3</v>
      </c>
      <c r="U15" s="74">
        <v>17</v>
      </c>
      <c r="V15" s="74">
        <v>14.5</v>
      </c>
      <c r="W15" s="74">
        <v>16.55</v>
      </c>
      <c r="X15" s="74">
        <v>16</v>
      </c>
      <c r="Y15" s="74">
        <v>16.100000000000001</v>
      </c>
      <c r="Z15">
        <v>0.86799999999999999</v>
      </c>
      <c r="AA15">
        <v>100</v>
      </c>
      <c r="AB15">
        <f>Z15*AA15/1000</f>
        <v>8.6800000000000002E-2</v>
      </c>
      <c r="AC15" s="74"/>
    </row>
    <row r="16" spans="1:29" x14ac:dyDescent="0.25">
      <c r="A16" s="47"/>
      <c r="B16" s="74">
        <f>(B15/220)^2*$Z15*$AA15</f>
        <v>0.38753330578512396</v>
      </c>
      <c r="C16" s="74">
        <f t="shared" ref="C16" si="129">(C15/220)^2*$Z15*$AA15</f>
        <v>0.33906249999999999</v>
      </c>
      <c r="D16" s="74">
        <f t="shared" ref="D16" si="130">(D15/220)^2*$Z15*$AA15</f>
        <v>0.19772107438016531</v>
      </c>
      <c r="E16" s="74">
        <f t="shared" ref="E16" si="131">(E15/220)^2*$Z15*$AA15</f>
        <v>0.18841787190082643</v>
      </c>
      <c r="F16" s="74">
        <f t="shared" ref="F16" si="132">(F15/220)^2*$Z15*$AA15</f>
        <v>0.52440471074380146</v>
      </c>
      <c r="G16" s="74">
        <f t="shared" ref="G16" si="133">(G15/220)^2*$Z15*$AA15</f>
        <v>0.55236811983471079</v>
      </c>
      <c r="H16" s="74">
        <f t="shared" ref="H16" si="134">(H15/220)^2*$Z15*$AA15</f>
        <v>0.51220966942148771</v>
      </c>
      <c r="I16" s="74">
        <f t="shared" ref="I16" si="135">(I15/220)^2*$Z15*$AA15</f>
        <v>0.65424603305785123</v>
      </c>
      <c r="J16" s="74">
        <f t="shared" ref="J16" si="136">(J15/220)^2*$Z15*$AA15</f>
        <v>0.56821719008264471</v>
      </c>
      <c r="K16" s="74">
        <f t="shared" ref="K16" si="137">(K15/220)^2*$Z15*$AA15</f>
        <v>0.56821719008264471</v>
      </c>
      <c r="L16" s="74">
        <f t="shared" ref="L16" si="138">(L15/220)^2*$Z15*$AA15</f>
        <v>0.25824793388429751</v>
      </c>
      <c r="M16" s="74">
        <f t="shared" ref="M16" si="139">(M15/220)^2*$Z15*$AA15</f>
        <v>0.28698250000000003</v>
      </c>
      <c r="N16" s="74">
        <f t="shared" ref="N16" si="140">(N15/220)^2*$Z15*$AA15</f>
        <v>0.37705991735537181</v>
      </c>
      <c r="O16" s="74">
        <f t="shared" ref="O16" si="141">(O15/220)^2*$Z15*$AA15</f>
        <v>0.47356663223140499</v>
      </c>
      <c r="P16" s="74">
        <f t="shared" ref="P16" si="142">(P15/220)^2*$Z15*$AA15</f>
        <v>0.76844900826446305</v>
      </c>
      <c r="Q16" s="74">
        <f t="shared" ref="Q16" si="143">(Q15/220)^2*$Z15*$AA15</f>
        <v>0.76844900826446305</v>
      </c>
      <c r="R16" s="74">
        <f t="shared" ref="R16" si="144">(R15/220)^2*$Z15*$AA15</f>
        <v>0.75735241735537184</v>
      </c>
      <c r="S16" s="74">
        <f t="shared" ref="S16" si="145">(S15/220)^2*$Z15*$AA15</f>
        <v>0.69599611570247943</v>
      </c>
      <c r="T16" s="74">
        <f t="shared" ref="T16" si="146">(T15/220)^2*$Z15*$AA15</f>
        <v>0.53674322314049594</v>
      </c>
      <c r="U16" s="74">
        <f t="shared" ref="U16" si="147">(U15/220)^2*$Z15*$AA15</f>
        <v>0.51828925619834709</v>
      </c>
      <c r="V16" s="74">
        <f t="shared" ref="V16" si="148">(V15/220)^2*$Z15*$AA15</f>
        <v>0.37705991735537181</v>
      </c>
      <c r="W16" s="74">
        <f t="shared" ref="W16" si="149">(W15/220)^2*$Z15*$AA15</f>
        <v>0.49121357438016527</v>
      </c>
      <c r="X16" s="74">
        <f t="shared" ref="X16" si="150">(X15/220)^2*$Z15*$AA15</f>
        <v>0.45910743801652887</v>
      </c>
      <c r="Y16" s="74">
        <f t="shared" ref="Y16" si="151">(Y15/220)^2*$Z15*$AA15</f>
        <v>0.46486421487603319</v>
      </c>
      <c r="AC16" s="74">
        <f>SUM(B16:Y16)</f>
        <v>11.725778822314052</v>
      </c>
    </row>
    <row r="17" spans="1:29" x14ac:dyDescent="0.25">
      <c r="A17" s="47">
        <v>8</v>
      </c>
      <c r="B17" s="74">
        <v>13.850000000000001</v>
      </c>
      <c r="C17" s="74">
        <v>12.55</v>
      </c>
      <c r="D17" s="74">
        <v>10.7</v>
      </c>
      <c r="E17" s="74">
        <v>11.5</v>
      </c>
      <c r="F17" s="74">
        <v>17.8</v>
      </c>
      <c r="G17" s="74">
        <v>18.349999999999998</v>
      </c>
      <c r="H17" s="74">
        <v>19.599999999999998</v>
      </c>
      <c r="I17" s="74">
        <v>21.7</v>
      </c>
      <c r="J17" s="74">
        <v>20.65</v>
      </c>
      <c r="K17" s="74">
        <v>20.65</v>
      </c>
      <c r="L17" s="74">
        <v>16.349999999999998</v>
      </c>
      <c r="M17" s="74">
        <v>15.950000000000001</v>
      </c>
      <c r="N17" s="74">
        <v>15.999999999999998</v>
      </c>
      <c r="O17" s="74">
        <v>17.349999999999998</v>
      </c>
      <c r="P17" s="74">
        <v>23.35</v>
      </c>
      <c r="Q17" s="74">
        <v>22.7</v>
      </c>
      <c r="R17" s="74">
        <v>22.75</v>
      </c>
      <c r="S17" s="74">
        <v>23.65</v>
      </c>
      <c r="T17" s="74">
        <v>20.250000000000004</v>
      </c>
      <c r="U17" s="74">
        <v>19.900000000000002</v>
      </c>
      <c r="V17" s="74">
        <v>16.75</v>
      </c>
      <c r="W17" s="74">
        <v>18.3</v>
      </c>
      <c r="X17" s="74">
        <v>17.100000000000001</v>
      </c>
      <c r="Y17" s="74">
        <v>17.7</v>
      </c>
      <c r="Z17">
        <v>0.64100000000000001</v>
      </c>
      <c r="AA17">
        <v>130</v>
      </c>
      <c r="AB17">
        <f>Z17*AA17/1000</f>
        <v>8.3330000000000001E-2</v>
      </c>
      <c r="AC17" s="74"/>
    </row>
    <row r="18" spans="1:29" x14ac:dyDescent="0.25">
      <c r="A18" s="47"/>
      <c r="B18" s="74">
        <f>(B17/220)^2*$Z17*$AA17</f>
        <v>0.33025968853305787</v>
      </c>
      <c r="C18" s="74">
        <f t="shared" ref="C18" si="152">(C17/220)^2*$Z17*$AA17</f>
        <v>0.27117114307851248</v>
      </c>
      <c r="D18" s="74">
        <f t="shared" ref="D18" si="153">(D17/220)^2*$Z17*$AA17</f>
        <v>0.19711677066115699</v>
      </c>
      <c r="E18" s="74">
        <f t="shared" ref="E18" si="154">(E17/220)^2*$Z17*$AA17</f>
        <v>0.22769405991735533</v>
      </c>
      <c r="F18" s="74">
        <f t="shared" ref="F18" si="155">(F17/220)^2*$Z17*$AA17</f>
        <v>0.54550159504132245</v>
      </c>
      <c r="G18" s="74">
        <f t="shared" ref="G18" si="156">(G17/220)^2*$Z17*$AA17</f>
        <v>0.57973318026859499</v>
      </c>
      <c r="H18" s="74">
        <f t="shared" ref="H18" si="157">(H17/220)^2*$Z17*$AA17</f>
        <v>0.66140604958677662</v>
      </c>
      <c r="I18" s="74">
        <f t="shared" ref="I18" si="158">(I17/220)^2*$Z17*$AA17</f>
        <v>0.81072858884297516</v>
      </c>
      <c r="J18" s="74">
        <f t="shared" ref="J18" si="159">(J17/220)^2*$Z17*$AA17</f>
        <v>0.73416915134297522</v>
      </c>
      <c r="K18" s="74">
        <f t="shared" ref="K18" si="160">(K17/220)^2*$Z17*$AA17</f>
        <v>0.73416915134297522</v>
      </c>
      <c r="L18" s="74">
        <f t="shared" ref="L18" si="161">(L17/220)^2*$Z17*$AA17</f>
        <v>0.46024760175619822</v>
      </c>
      <c r="M18" s="74">
        <f t="shared" ref="M18" si="162">(M17/220)^2*$Z17*$AA17</f>
        <v>0.43800331250000013</v>
      </c>
      <c r="N18" s="74">
        <f t="shared" ref="N18" si="163">(N17/220)^2*$Z17*$AA17</f>
        <v>0.44075371900826443</v>
      </c>
      <c r="O18" s="74">
        <f t="shared" ref="O18" si="164">(O17/220)^2*$Z17*$AA17</f>
        <v>0.51826869679752063</v>
      </c>
      <c r="P18" s="74">
        <f t="shared" ref="P18" si="165">(P17/220)^2*$Z17*$AA17</f>
        <v>0.93870642407024796</v>
      </c>
      <c r="Q18" s="74">
        <f t="shared" ref="Q18" si="166">(Q17/220)^2*$Z17*$AA17</f>
        <v>0.88717181198347117</v>
      </c>
      <c r="R18" s="74">
        <f t="shared" ref="R18" si="167">(R17/220)^2*$Z17*$AA17</f>
        <v>0.89108436208677677</v>
      </c>
      <c r="S18" s="74">
        <f t="shared" ref="S18" si="168">(S17/220)^2*$Z17*$AA17</f>
        <v>0.96298231249999988</v>
      </c>
      <c r="T18" s="74">
        <f t="shared" ref="T18" si="169">(T17/220)^2*$Z17*$AA17</f>
        <v>0.70600223398760353</v>
      </c>
      <c r="U18" s="74">
        <f t="shared" ref="U18" si="170">(U17/220)^2*$Z17*$AA17</f>
        <v>0.68180812603305818</v>
      </c>
      <c r="V18" s="74">
        <f t="shared" ref="V18" si="171">(V17/220)^2*$Z17*$AA17</f>
        <v>0.48304283316115709</v>
      </c>
      <c r="W18" s="74">
        <f t="shared" ref="W18" si="172">(W17/220)^2*$Z17*$AA17</f>
        <v>0.57657817561983493</v>
      </c>
      <c r="X18" s="74">
        <f t="shared" ref="X18" si="173">(X17/220)^2*$Z17*$AA17</f>
        <v>0.50344060537190083</v>
      </c>
      <c r="Y18" s="74">
        <f t="shared" ref="Y18" si="174">(Y17/220)^2*$Z17*$AA17</f>
        <v>0.53938958057851227</v>
      </c>
      <c r="AC18" s="74">
        <f>SUM(B18:Y18)</f>
        <v>14.119429174070248</v>
      </c>
    </row>
    <row r="19" spans="1:29" x14ac:dyDescent="0.25">
      <c r="A19" s="47">
        <v>9</v>
      </c>
      <c r="B19" s="74">
        <v>8.2999999999999989</v>
      </c>
      <c r="C19" s="74">
        <v>6.8500000000000005</v>
      </c>
      <c r="D19" s="74">
        <v>6.75</v>
      </c>
      <c r="E19" s="74">
        <v>7.65</v>
      </c>
      <c r="F19" s="74">
        <v>11.2</v>
      </c>
      <c r="G19" s="74">
        <v>12.6</v>
      </c>
      <c r="H19" s="74">
        <v>16.25</v>
      </c>
      <c r="I19" s="74">
        <v>14.25</v>
      </c>
      <c r="J19" s="74">
        <v>18.399999999999999</v>
      </c>
      <c r="K19" s="74">
        <v>18.399999999999999</v>
      </c>
      <c r="L19" s="74">
        <v>19.899999999999999</v>
      </c>
      <c r="M19" s="74">
        <v>18.799999999999997</v>
      </c>
      <c r="N19" s="74">
        <v>17.649999999999999</v>
      </c>
      <c r="O19" s="74">
        <v>19</v>
      </c>
      <c r="P19" s="74">
        <v>19.25</v>
      </c>
      <c r="Q19" s="74">
        <v>19.55</v>
      </c>
      <c r="R19" s="74">
        <v>19.75</v>
      </c>
      <c r="S19" s="74">
        <v>18.75</v>
      </c>
      <c r="T19" s="74">
        <v>15.600000000000001</v>
      </c>
      <c r="U19" s="74">
        <v>17.25</v>
      </c>
      <c r="V19" s="74">
        <v>14.35</v>
      </c>
      <c r="W19" s="74">
        <v>13.650000000000002</v>
      </c>
      <c r="X19" s="74">
        <v>13.1</v>
      </c>
      <c r="Y19" s="74">
        <v>12.45</v>
      </c>
      <c r="Z19">
        <v>0.86799999999999999</v>
      </c>
      <c r="AA19">
        <v>110</v>
      </c>
      <c r="AB19">
        <f>Z19*AA19/1000</f>
        <v>9.5480000000000009E-2</v>
      </c>
      <c r="AC19" s="74"/>
    </row>
    <row r="20" spans="1:29" x14ac:dyDescent="0.25">
      <c r="A20" s="47"/>
      <c r="B20" s="74">
        <f>(B19/220)^2*$Z19*$AA19</f>
        <v>0.13590118181818178</v>
      </c>
      <c r="C20" s="74">
        <f t="shared" ref="C20" si="175">(C19/220)^2*$Z19*$AA19</f>
        <v>9.2565295454545476E-2</v>
      </c>
      <c r="D20" s="74">
        <f t="shared" ref="D20" si="176">(D19/220)^2*$Z19*$AA19</f>
        <v>8.9882386363636366E-2</v>
      </c>
      <c r="E20" s="74">
        <f t="shared" ref="E20" si="177">(E19/220)^2*$Z19*$AA19</f>
        <v>0.11544893181818183</v>
      </c>
      <c r="F20" s="74">
        <f t="shared" ref="F20" si="178">(F19/220)^2*$Z19*$AA19</f>
        <v>0.24745890909090906</v>
      </c>
      <c r="G20" s="74">
        <f t="shared" ref="G20" si="179">(G19/220)^2*$Z19*$AA19</f>
        <v>0.31319018181818187</v>
      </c>
      <c r="H20" s="74">
        <f t="shared" ref="H20" si="180">(H19/220)^2*$Z19*$AA19</f>
        <v>0.52092329545454552</v>
      </c>
      <c r="I20" s="74">
        <f t="shared" ref="I20" si="181">(I19/220)^2*$Z19*$AA19</f>
        <v>0.40058693181818184</v>
      </c>
      <c r="J20" s="74">
        <f t="shared" ref="J20" si="182">(J19/220)^2*$Z19*$AA19</f>
        <v>0.66788654545454551</v>
      </c>
      <c r="K20" s="74">
        <f t="shared" ref="K20" si="183">(K19/220)^2*$Z19*$AA19</f>
        <v>0.66788654545454551</v>
      </c>
      <c r="L20" s="74">
        <f t="shared" ref="L20" si="184">(L19/220)^2*$Z19*$AA19</f>
        <v>0.78121972727272715</v>
      </c>
      <c r="M20" s="74">
        <f t="shared" ref="M20" si="185">(M19/220)^2*$Z19*$AA19</f>
        <v>0.69724072727272701</v>
      </c>
      <c r="N20" s="74">
        <f t="shared" ref="N20" si="186">(N19/220)^2*$Z19*$AA19</f>
        <v>0.61454893181818171</v>
      </c>
      <c r="O20" s="74">
        <f t="shared" ref="O20" si="187">(O19/220)^2*$Z19*$AA19</f>
        <v>0.71215454545454537</v>
      </c>
      <c r="P20" s="74">
        <f t="shared" ref="P20" si="188">(P19/220)^2*$Z19*$AA19</f>
        <v>0.73101874999999983</v>
      </c>
      <c r="Q20" s="74">
        <f t="shared" ref="Q20" si="189">(Q19/220)^2*$Z19*$AA19</f>
        <v>0.75398129545454551</v>
      </c>
      <c r="R20" s="74">
        <f t="shared" ref="R20" si="190">(R19/220)^2*$Z19*$AA19</f>
        <v>0.76948693181818173</v>
      </c>
      <c r="S20" s="74">
        <f t="shared" ref="S20" si="191">(S19/220)^2*$Z19*$AA19</f>
        <v>0.69353693181818177</v>
      </c>
      <c r="T20" s="74">
        <f t="shared" ref="T20" si="192">(T19/220)^2*$Z19*$AA19</f>
        <v>0.48008290909090928</v>
      </c>
      <c r="U20" s="74">
        <f t="shared" ref="U20" si="193">(U19/220)^2*$Z19*$AA19</f>
        <v>0.58700965909090908</v>
      </c>
      <c r="V20" s="74">
        <f t="shared" ref="V20" si="194">(V19/220)^2*$Z19*$AA19</f>
        <v>0.40622893181818187</v>
      </c>
      <c r="W20" s="74">
        <f t="shared" ref="W20" si="195">(W19/220)^2*$Z19*$AA19</f>
        <v>0.36756347727272737</v>
      </c>
      <c r="X20" s="74">
        <f t="shared" ref="X20" si="196">(X19/220)^2*$Z19*$AA19</f>
        <v>0.3385397272727273</v>
      </c>
      <c r="Y20" s="74">
        <f t="shared" ref="Y20" si="197">(Y19/220)^2*$Z19*$AA19</f>
        <v>0.30577765909090909</v>
      </c>
      <c r="AC20" s="74">
        <f>SUM(B20:Y20)</f>
        <v>11.490120409090908</v>
      </c>
    </row>
    <row r="21" spans="1:29" x14ac:dyDescent="0.25">
      <c r="A21" s="47">
        <v>10</v>
      </c>
      <c r="B21" s="74">
        <v>11.8</v>
      </c>
      <c r="C21" s="74">
        <v>9.5</v>
      </c>
      <c r="D21" s="74">
        <v>8.35</v>
      </c>
      <c r="E21" s="74">
        <v>9.5499999999999989</v>
      </c>
      <c r="F21" s="74">
        <v>13.649999999999999</v>
      </c>
      <c r="G21" s="74">
        <v>14.6</v>
      </c>
      <c r="H21" s="74">
        <v>18.7</v>
      </c>
      <c r="I21" s="74">
        <v>17.999999999999996</v>
      </c>
      <c r="J21" s="74">
        <v>18.100000000000001</v>
      </c>
      <c r="K21" s="74">
        <v>18.100000000000001</v>
      </c>
      <c r="L21" s="74">
        <v>16.549999999999997</v>
      </c>
      <c r="M21" s="74">
        <v>16.849999999999998</v>
      </c>
      <c r="N21" s="74">
        <v>17.8</v>
      </c>
      <c r="O21" s="74">
        <v>18.149999999999999</v>
      </c>
      <c r="P21" s="74">
        <v>21</v>
      </c>
      <c r="Q21" s="74">
        <v>19.5</v>
      </c>
      <c r="R21" s="74">
        <v>20.549999999999997</v>
      </c>
      <c r="S21" s="74">
        <v>19.05</v>
      </c>
      <c r="T21" s="74">
        <v>15.100000000000001</v>
      </c>
      <c r="U21" s="74">
        <v>16.750000000000004</v>
      </c>
      <c r="V21" s="74">
        <v>15.55</v>
      </c>
      <c r="W21" s="74">
        <v>15.700000000000001</v>
      </c>
      <c r="X21" s="74">
        <v>15.2</v>
      </c>
      <c r="Y21" s="74">
        <v>14.75</v>
      </c>
      <c r="Z21">
        <v>0.64100000000000001</v>
      </c>
      <c r="AA21">
        <v>140</v>
      </c>
      <c r="AB21">
        <f>Z21*AA21/1000</f>
        <v>8.9740000000000014E-2</v>
      </c>
      <c r="AC21" s="74"/>
    </row>
    <row r="22" spans="1:29" x14ac:dyDescent="0.25">
      <c r="A22" s="47"/>
      <c r="B22" s="74">
        <f>(B21/220)^2*$Z21*$AA21</f>
        <v>0.25816937190082651</v>
      </c>
      <c r="C22" s="74">
        <f t="shared" ref="C22" si="198">(C21/220)^2*$Z21*$AA21</f>
        <v>0.16733543388429753</v>
      </c>
      <c r="D22" s="74">
        <f t="shared" ref="D22" si="199">(D21/220)^2*$Z21*$AA21</f>
        <v>0.12927473450413224</v>
      </c>
      <c r="E22" s="74">
        <f t="shared" ref="E22" si="200">(E21/220)^2*$Z21*$AA21</f>
        <v>0.16910149483471071</v>
      </c>
      <c r="F22" s="74">
        <f t="shared" ref="F22" si="201">(F21/220)^2*$Z21*$AA21</f>
        <v>0.34546655268595028</v>
      </c>
      <c r="G22" s="74">
        <f t="shared" ref="G22" si="202">(G21/220)^2*$Z21*$AA21</f>
        <v>0.39522682644628099</v>
      </c>
      <c r="H22" s="74">
        <f t="shared" ref="H22" si="203">(H21/220)^2*$Z21*$AA21</f>
        <v>0.64837149999999988</v>
      </c>
      <c r="I22" s="74">
        <f t="shared" ref="I22" si="204">(I21/220)^2*$Z21*$AA21</f>
        <v>0.60073884297520641</v>
      </c>
      <c r="J22" s="74">
        <f t="shared" ref="J22" si="205">(J21/220)^2*$Z21*$AA21</f>
        <v>0.60743226033057851</v>
      </c>
      <c r="K22" s="74">
        <f t="shared" ref="K22" si="206">(K21/220)^2*$Z21*$AA21</f>
        <v>0.60743226033057851</v>
      </c>
      <c r="L22" s="74">
        <f t="shared" ref="L22" si="207">(L21/220)^2*$Z21*$AA21</f>
        <v>0.50785145351239647</v>
      </c>
      <c r="M22" s="74">
        <f t="shared" ref="M22" si="208">(M21/220)^2*$Z21*$AA21</f>
        <v>0.52642985847107426</v>
      </c>
      <c r="N22" s="74">
        <f t="shared" ref="N22" si="209">(N21/220)^2*$Z21*$AA21</f>
        <v>0.58746325619834716</v>
      </c>
      <c r="O22" s="74">
        <f t="shared" ref="O22" si="210">(O21/220)^2*$Z21*$AA21</f>
        <v>0.61079287499999979</v>
      </c>
      <c r="P22" s="74">
        <f t="shared" ref="P22" si="211">(P21/220)^2*$Z21*$AA21</f>
        <v>0.81767231404958673</v>
      </c>
      <c r="Q22" s="74">
        <f t="shared" ref="Q22" si="212">(Q21/220)^2*$Z21*$AA21</f>
        <v>0.70503378099173564</v>
      </c>
      <c r="R22" s="74">
        <f t="shared" ref="R22" si="213">(R21/220)^2*$Z21*$AA21</f>
        <v>0.78300467665289242</v>
      </c>
      <c r="S22" s="74">
        <f t="shared" ref="S22" si="214">(S21/220)^2*$Z21*$AA21</f>
        <v>0.67286922210743805</v>
      </c>
      <c r="T22" s="74">
        <f t="shared" ref="T22" si="215">(T21/220)^2*$Z21*$AA21</f>
        <v>0.42276069008264483</v>
      </c>
      <c r="U22" s="74">
        <f t="shared" ref="U22" si="216">(U21/220)^2*$Z21*$AA21</f>
        <v>0.52019997417355401</v>
      </c>
      <c r="V22" s="74">
        <f t="shared" ref="V22" si="217">(V21/220)^2*$Z21*$AA21</f>
        <v>0.44833380888429752</v>
      </c>
      <c r="W22" s="74">
        <f t="shared" ref="W22" si="218">(W21/220)^2*$Z21*$AA21</f>
        <v>0.45702505371900831</v>
      </c>
      <c r="X22" s="74">
        <f t="shared" ref="X22" si="219">(X21/220)^2*$Z21*$AA21</f>
        <v>0.42837871074380163</v>
      </c>
      <c r="Y22" s="74">
        <f t="shared" ref="Y22" si="220">(Y21/220)^2*$Z21*$AA21</f>
        <v>0.40338964359504137</v>
      </c>
      <c r="AC22" s="74">
        <f>SUM(B22:Y22)</f>
        <v>11.819754596074381</v>
      </c>
    </row>
    <row r="23" spans="1:29" x14ac:dyDescent="0.25">
      <c r="A23" s="47">
        <v>11</v>
      </c>
      <c r="B23" s="74">
        <v>12.65</v>
      </c>
      <c r="C23" s="74">
        <v>11.2</v>
      </c>
      <c r="D23" s="74">
        <v>12.85</v>
      </c>
      <c r="E23" s="74">
        <v>12.799999999999999</v>
      </c>
      <c r="F23" s="74">
        <v>18.25</v>
      </c>
      <c r="G23" s="74">
        <v>19.05</v>
      </c>
      <c r="H23" s="74">
        <v>23.55</v>
      </c>
      <c r="I23" s="74">
        <v>22.049999999999997</v>
      </c>
      <c r="J23" s="74">
        <v>21.900000000000002</v>
      </c>
      <c r="K23" s="74">
        <v>21.900000000000002</v>
      </c>
      <c r="L23" s="74">
        <v>17.899999999999999</v>
      </c>
      <c r="M23" s="74">
        <v>17.049999999999997</v>
      </c>
      <c r="N23" s="74">
        <v>16.55</v>
      </c>
      <c r="O23" s="74">
        <v>17.149999999999999</v>
      </c>
      <c r="P23" s="74">
        <v>24.349999999999998</v>
      </c>
      <c r="Q23" s="74">
        <v>23.4</v>
      </c>
      <c r="R23" s="74">
        <v>23.3</v>
      </c>
      <c r="S23" s="74">
        <v>20.95</v>
      </c>
      <c r="T23" s="74">
        <v>18</v>
      </c>
      <c r="U23" s="74">
        <v>19.599999999999998</v>
      </c>
      <c r="V23" s="74">
        <v>19.25</v>
      </c>
      <c r="W23" s="74">
        <v>19.649999999999999</v>
      </c>
      <c r="X23" s="74">
        <v>18.75</v>
      </c>
      <c r="Y23" s="74">
        <v>18.799999999999997</v>
      </c>
      <c r="Z23">
        <v>0.86799999999999999</v>
      </c>
      <c r="AA23">
        <v>90</v>
      </c>
      <c r="AB23">
        <f>Z23*AA23/1000</f>
        <v>7.8120000000000009E-2</v>
      </c>
      <c r="AC23" s="74"/>
    </row>
    <row r="24" spans="1:29" x14ac:dyDescent="0.25">
      <c r="A24" s="47"/>
      <c r="B24" s="74">
        <f>(B23/220)^2*$Z23*$AA23</f>
        <v>0.25828425000000005</v>
      </c>
      <c r="C24" s="74">
        <f t="shared" ref="C24" si="221">(C23/220)^2*$Z23*$AA23</f>
        <v>0.20246638016528923</v>
      </c>
      <c r="D24" s="74">
        <f t="shared" ref="D24" si="222">(D23/220)^2*$Z23*$AA23</f>
        <v>0.266515902892562</v>
      </c>
      <c r="E24" s="74">
        <f t="shared" ref="E24" si="223">(E23/220)^2*$Z23*$AA23</f>
        <v>0.26444588429752058</v>
      </c>
      <c r="F24" s="74">
        <f t="shared" ref="F24" si="224">(F23/220)^2*$Z23*$AA23</f>
        <v>0.53757939049586789</v>
      </c>
      <c r="G24" s="74">
        <f t="shared" ref="G24" si="225">(G23/220)^2*$Z23*$AA23</f>
        <v>0.58574263016528927</v>
      </c>
      <c r="H24" s="74">
        <f t="shared" ref="H24" si="226">(H23/220)^2*$Z23*$AA23</f>
        <v>0.89515593595041332</v>
      </c>
      <c r="I24" s="74">
        <f t="shared" ref="I24" si="227">(I23/220)^2*$Z23*$AA23</f>
        <v>0.78475494421487579</v>
      </c>
      <c r="J24" s="74">
        <f t="shared" ref="J24" si="228">(J23/220)^2*$Z23*$AA23</f>
        <v>0.77411432231404997</v>
      </c>
      <c r="K24" s="74">
        <f t="shared" ref="K24" si="229">(K23/220)^2*$Z23*$AA23</f>
        <v>0.77411432231404997</v>
      </c>
      <c r="L24" s="74">
        <f t="shared" ref="L24" si="230">(L23/220)^2*$Z23*$AA23</f>
        <v>0.51715762809917354</v>
      </c>
      <c r="M24" s="74">
        <f t="shared" ref="M24" si="231">(M23/220)^2*$Z23*$AA23</f>
        <v>0.46920824999999983</v>
      </c>
      <c r="N24" s="74">
        <f t="shared" ref="N24" si="232">(N23/220)^2*$Z23*$AA23</f>
        <v>0.44209221694214873</v>
      </c>
      <c r="O24" s="74">
        <f t="shared" ref="O24" si="233">(O23/220)^2*$Z23*$AA23</f>
        <v>0.4747282995867767</v>
      </c>
      <c r="P24" s="74">
        <f t="shared" ref="P24" si="234">(P23/220)^2*$Z23*$AA23</f>
        <v>0.9570063161157023</v>
      </c>
      <c r="Q24" s="74">
        <f t="shared" ref="Q24" si="235">(Q23/220)^2*$Z23*$AA23</f>
        <v>0.88378899173553693</v>
      </c>
      <c r="R24" s="74">
        <f t="shared" ref="R24" si="236">(R23/220)^2*$Z23*$AA23</f>
        <v>0.87625138016528914</v>
      </c>
      <c r="S24" s="74">
        <f t="shared" ref="S24" si="237">(S23/220)^2*$Z23*$AA23</f>
        <v>0.70841039876033074</v>
      </c>
      <c r="T24" s="74">
        <f t="shared" ref="T24" si="238">(T23/220)^2*$Z23*$AA23</f>
        <v>0.52295206611570255</v>
      </c>
      <c r="U24" s="74">
        <f t="shared" ref="U24" si="239">(U23/220)^2*$Z23*$AA23</f>
        <v>0.62005328925619818</v>
      </c>
      <c r="V24" s="74">
        <f t="shared" ref="V24" si="240">(V23/220)^2*$Z23*$AA23</f>
        <v>0.59810624999999984</v>
      </c>
      <c r="W24" s="74">
        <f t="shared" ref="W24" si="241">(W23/220)^2*$Z23*$AA23</f>
        <v>0.62322086157024792</v>
      </c>
      <c r="X24" s="74">
        <f t="shared" ref="X24" si="242">(X23/220)^2*$Z23*$AA23</f>
        <v>0.56743930785123964</v>
      </c>
      <c r="Y24" s="74">
        <f t="shared" ref="Y24" si="243">(Y23/220)^2*$Z23*$AA23</f>
        <v>0.57046968595041292</v>
      </c>
      <c r="AC24" s="74">
        <f>SUM(B24:Y24)</f>
        <v>14.174058904958676</v>
      </c>
    </row>
    <row r="25" spans="1:29" x14ac:dyDescent="0.25">
      <c r="A25" s="47">
        <v>12</v>
      </c>
      <c r="B25" s="74">
        <v>14.2</v>
      </c>
      <c r="C25" s="74">
        <v>13.45</v>
      </c>
      <c r="D25" s="74">
        <v>16</v>
      </c>
      <c r="E25" s="74">
        <v>17.049999999999997</v>
      </c>
      <c r="F25" s="74">
        <v>19.549999999999997</v>
      </c>
      <c r="G25" s="74">
        <v>18.650000000000002</v>
      </c>
      <c r="H25" s="74">
        <v>22.15</v>
      </c>
      <c r="I25" s="74">
        <v>22.299999999999997</v>
      </c>
      <c r="J25" s="74">
        <v>21.7</v>
      </c>
      <c r="K25" s="74">
        <v>21.7</v>
      </c>
      <c r="L25" s="74">
        <v>16.399999999999999</v>
      </c>
      <c r="M25" s="74">
        <v>16.8</v>
      </c>
      <c r="N25" s="74">
        <v>16.95</v>
      </c>
      <c r="O25" s="74">
        <v>18.850000000000001</v>
      </c>
      <c r="P25" s="74">
        <v>24.599999999999998</v>
      </c>
      <c r="Q25" s="74">
        <v>23.099999999999998</v>
      </c>
      <c r="R25" s="74">
        <v>24.599999999999998</v>
      </c>
      <c r="S25" s="74">
        <v>21.75</v>
      </c>
      <c r="T25" s="74">
        <v>19</v>
      </c>
      <c r="U25" s="74">
        <v>19.3</v>
      </c>
      <c r="V25" s="74">
        <v>20.05</v>
      </c>
      <c r="W25" s="74">
        <v>20.9</v>
      </c>
      <c r="X25" s="74">
        <v>18</v>
      </c>
      <c r="Y25" s="74">
        <v>18</v>
      </c>
      <c r="Z25">
        <v>0.64100000000000001</v>
      </c>
      <c r="AA25">
        <v>120</v>
      </c>
      <c r="AB25">
        <f>Z25*AA25/1000</f>
        <v>7.6920000000000002E-2</v>
      </c>
      <c r="AC25" s="74"/>
    </row>
    <row r="26" spans="1:29" x14ac:dyDescent="0.25">
      <c r="A26" s="47"/>
      <c r="B26" s="74">
        <f>(B25/220)^2*$Z25*$AA25</f>
        <v>0.32045761983471072</v>
      </c>
      <c r="C26" s="74">
        <f t="shared" ref="C26" si="244">(C25/220)^2*$Z25*$AA25</f>
        <v>0.28750041942148763</v>
      </c>
      <c r="D26" s="74">
        <f t="shared" ref="D26" si="245">(D25/220)^2*$Z25*$AA25</f>
        <v>0.40684958677685951</v>
      </c>
      <c r="E26" s="74">
        <f t="shared" ref="E26" si="246">(E25/220)^2*$Z25*$AA25</f>
        <v>0.46200074999999985</v>
      </c>
      <c r="F26" s="74">
        <f t="shared" ref="F26" si="247">(F25/220)^2*$Z25*$AA25</f>
        <v>0.60741769214876018</v>
      </c>
      <c r="G26" s="74">
        <f t="shared" ref="G26" si="248">(G25/220)^2*$Z25*$AA25</f>
        <v>0.55277906404958688</v>
      </c>
      <c r="H26" s="74">
        <f t="shared" ref="H26" si="249">(H25/220)^2*$Z25*$AA25</f>
        <v>0.77972484917355367</v>
      </c>
      <c r="I26" s="74">
        <f t="shared" ref="I26" si="250">(I25/220)^2*$Z25*$AA25</f>
        <v>0.7903212148760328</v>
      </c>
      <c r="J26" s="74">
        <f t="shared" ref="J26" si="251">(J25/220)^2*$Z25*$AA25</f>
        <v>0.74836485123966934</v>
      </c>
      <c r="K26" s="74">
        <f t="shared" ref="K26" si="252">(K25/220)^2*$Z25*$AA25</f>
        <v>0.74836485123966934</v>
      </c>
      <c r="L26" s="74">
        <f t="shared" ref="L26" si="253">(L25/220)^2*$Z25*$AA25</f>
        <v>0.4274463471074379</v>
      </c>
      <c r="M26" s="74">
        <f t="shared" ref="M26" si="254">(M25/220)^2*$Z25*$AA25</f>
        <v>0.44855166942148766</v>
      </c>
      <c r="N26" s="74">
        <f t="shared" ref="N26" si="255">(N25/220)^2*$Z25*$AA25</f>
        <v>0.4565972789256198</v>
      </c>
      <c r="O26" s="74">
        <f t="shared" ref="O26" si="256">(O25/220)^2*$Z25*$AA25</f>
        <v>0.56469848553719015</v>
      </c>
      <c r="P26" s="74">
        <f t="shared" ref="P26" si="257">(P25/220)^2*$Z25*$AA25</f>
        <v>0.96175428099173532</v>
      </c>
      <c r="Q26" s="74">
        <f t="shared" ref="Q26" si="258">(Q25/220)^2*$Z25*$AA25</f>
        <v>0.84804299999999988</v>
      </c>
      <c r="R26" s="74">
        <f t="shared" ref="R26" si="259">(R25/220)^2*$Z25*$AA25</f>
        <v>0.96175428099173532</v>
      </c>
      <c r="S26" s="74">
        <f t="shared" ref="S26" si="260">(S25/220)^2*$Z25*$AA25</f>
        <v>0.75181751033057853</v>
      </c>
      <c r="T26" s="74">
        <f t="shared" ref="T26" si="261">(T25/220)^2*$Z25*$AA25</f>
        <v>0.57372148760330577</v>
      </c>
      <c r="U26" s="74">
        <f t="shared" ref="U26" si="262">(U25/220)^2*$Z25*$AA25</f>
        <v>0.59198204132231425</v>
      </c>
      <c r="V26" s="74">
        <f t="shared" ref="V26" si="263">(V25/220)^2*$Z25*$AA25</f>
        <v>0.63888496487603308</v>
      </c>
      <c r="W26" s="74">
        <f t="shared" ref="W26" si="264">(W25/220)^2*$Z25*$AA25</f>
        <v>0.6942029999999999</v>
      </c>
      <c r="X26" s="74">
        <f t="shared" ref="X26" si="265">(X25/220)^2*$Z25*$AA25</f>
        <v>0.5149190082644628</v>
      </c>
      <c r="Y26" s="74">
        <f t="shared" ref="Y26" si="266">(Y25/220)^2*$Z25*$AA25</f>
        <v>0.5149190082644628</v>
      </c>
      <c r="AC26" s="74">
        <f>SUM(B26:Y26)</f>
        <v>14.653073262396695</v>
      </c>
    </row>
    <row r="27" spans="1:29" x14ac:dyDescent="0.25">
      <c r="A27" s="47">
        <v>13</v>
      </c>
      <c r="B27" s="74">
        <v>6.6000000000000005</v>
      </c>
      <c r="C27" s="74">
        <v>6.5</v>
      </c>
      <c r="D27" s="74">
        <v>9.65</v>
      </c>
      <c r="E27" s="74">
        <v>12.55</v>
      </c>
      <c r="F27" s="74">
        <v>10.899999999999999</v>
      </c>
      <c r="G27" s="74">
        <v>10.35</v>
      </c>
      <c r="H27" s="74">
        <v>17.2</v>
      </c>
      <c r="I27" s="74">
        <v>16.55</v>
      </c>
      <c r="J27" s="74">
        <v>17.850000000000001</v>
      </c>
      <c r="K27" s="74">
        <v>17.850000000000001</v>
      </c>
      <c r="L27" s="74">
        <v>17.75</v>
      </c>
      <c r="M27" s="74">
        <v>17.149999999999999</v>
      </c>
      <c r="N27" s="74">
        <v>16.850000000000001</v>
      </c>
      <c r="O27" s="74">
        <v>17.95</v>
      </c>
      <c r="P27" s="74">
        <v>19.899999999999999</v>
      </c>
      <c r="Q27" s="74">
        <v>18.2</v>
      </c>
      <c r="R27" s="74">
        <v>21.1</v>
      </c>
      <c r="S27" s="74">
        <v>21.25</v>
      </c>
      <c r="T27" s="74">
        <v>17.2</v>
      </c>
      <c r="U27" s="74">
        <v>16.900000000000002</v>
      </c>
      <c r="V27" s="74">
        <v>15.549999999999999</v>
      </c>
      <c r="W27" s="74">
        <v>14.7</v>
      </c>
      <c r="X27" s="74">
        <v>12.049999999999999</v>
      </c>
      <c r="Y27" s="74">
        <v>12.099999999999998</v>
      </c>
      <c r="Z27">
        <v>0.86799999999999999</v>
      </c>
      <c r="AA27">
        <v>100</v>
      </c>
      <c r="AB27">
        <f>Z27*AA27/1000</f>
        <v>8.6800000000000002E-2</v>
      </c>
      <c r="AC27" s="74"/>
    </row>
    <row r="28" spans="1:29" x14ac:dyDescent="0.25">
      <c r="A28" s="47"/>
      <c r="B28" s="74">
        <f>(B27/220)^2*$Z27*$AA27</f>
        <v>7.8120000000000009E-2</v>
      </c>
      <c r="C28" s="74">
        <f t="shared" ref="C28" si="267">(C27/220)^2*$Z27*$AA27</f>
        <v>7.5770661157024799E-2</v>
      </c>
      <c r="D28" s="74">
        <f t="shared" ref="D28" si="268">(D27/220)^2*$Z27*$AA27</f>
        <v>0.16700481404958681</v>
      </c>
      <c r="E28" s="74">
        <f t="shared" ref="E28" si="269">(E27/220)^2*$Z27*$AA27</f>
        <v>0.28246316115702486</v>
      </c>
      <c r="F28" s="74">
        <f t="shared" ref="F28" si="270">(F27/220)^2*$Z27*$AA27</f>
        <v>0.21307247933884288</v>
      </c>
      <c r="G28" s="74">
        <f t="shared" ref="G28" si="271">(G27/220)^2*$Z27*$AA27</f>
        <v>0.19211225206611568</v>
      </c>
      <c r="H28" s="74">
        <f t="shared" ref="H28" si="272">(H27/220)^2*$Z27*$AA27</f>
        <v>0.53055603305785115</v>
      </c>
      <c r="I28" s="74">
        <f t="shared" ref="I28" si="273">(I27/220)^2*$Z27*$AA27</f>
        <v>0.49121357438016527</v>
      </c>
      <c r="J28" s="74">
        <f t="shared" ref="J28" si="274">(J27/220)^2*$Z27*$AA27</f>
        <v>0.57141390495867783</v>
      </c>
      <c r="K28" s="74">
        <f t="shared" ref="K28" si="275">(K27/220)^2*$Z27*$AA27</f>
        <v>0.57141390495867783</v>
      </c>
      <c r="L28" s="74">
        <f t="shared" ref="L28" si="276">(L27/220)^2*$Z27*$AA27</f>
        <v>0.56502944214876039</v>
      </c>
      <c r="M28" s="74">
        <f t="shared" ref="M28" si="277">(M27/220)^2*$Z27*$AA27</f>
        <v>0.5274758884297519</v>
      </c>
      <c r="N28" s="74">
        <f t="shared" ref="N28" si="278">(N27/220)^2*$Z27*$AA27</f>
        <v>0.50918332644628117</v>
      </c>
      <c r="O28" s="74">
        <f t="shared" ref="O28" si="279">(O27/220)^2*$Z27*$AA27</f>
        <v>0.57783423553719004</v>
      </c>
      <c r="P28" s="74">
        <f t="shared" ref="P28" si="280">(P27/220)^2*$Z27*$AA27</f>
        <v>0.71019975206611563</v>
      </c>
      <c r="Q28" s="74">
        <f t="shared" ref="Q28" si="281">(Q27/220)^2*$Z27*$AA27</f>
        <v>0.59404198347107418</v>
      </c>
      <c r="R28" s="74">
        <f t="shared" ref="R28" si="282">(R27/220)^2*$Z27*$AA27</f>
        <v>0.79843446280991737</v>
      </c>
      <c r="S28" s="74">
        <f t="shared" ref="S28" si="283">(S27/220)^2*$Z27*$AA27</f>
        <v>0.80982696280991728</v>
      </c>
      <c r="T28" s="74">
        <f t="shared" ref="T28" si="284">(T27/220)^2*$Z27*$AA27</f>
        <v>0.53055603305785115</v>
      </c>
      <c r="U28" s="74">
        <f t="shared" ref="U28" si="285">(U27/220)^2*$Z27*$AA27</f>
        <v>0.51220966942148771</v>
      </c>
      <c r="V28" s="74">
        <f t="shared" ref="V28" si="286">(V27/220)^2*$Z27*$AA27</f>
        <v>0.43364580578512402</v>
      </c>
      <c r="W28" s="74">
        <f t="shared" ref="W28" si="287">(W27/220)^2*$Z27*$AA27</f>
        <v>0.38753330578512396</v>
      </c>
      <c r="X28" s="74">
        <f t="shared" ref="X28" si="288">(X27/220)^2*$Z27*$AA27</f>
        <v>0.26040448347107431</v>
      </c>
      <c r="Y28" s="74">
        <f t="shared" ref="Y28" si="289">(Y27/220)^2*$Z27*$AA27</f>
        <v>0.26256999999999997</v>
      </c>
      <c r="AC28" s="74">
        <f>SUM(B28:Y28)</f>
        <v>10.652086136363634</v>
      </c>
    </row>
    <row r="29" spans="1:29" x14ac:dyDescent="0.25">
      <c r="A29" s="47">
        <v>14</v>
      </c>
      <c r="B29" s="74">
        <v>12.8</v>
      </c>
      <c r="C29" s="74">
        <v>11.25</v>
      </c>
      <c r="D29" s="74">
        <v>8.4499999999999993</v>
      </c>
      <c r="E29" s="74">
        <v>8.6499999999999986</v>
      </c>
      <c r="F29" s="74">
        <v>14.100000000000001</v>
      </c>
      <c r="G29" s="74">
        <v>14.9</v>
      </c>
      <c r="H29" s="74">
        <v>14.549999999999999</v>
      </c>
      <c r="I29" s="74">
        <v>15.5</v>
      </c>
      <c r="J29" s="74">
        <v>17.100000000000001</v>
      </c>
      <c r="K29" s="74">
        <v>17.100000000000001</v>
      </c>
      <c r="L29" s="74">
        <v>14.25</v>
      </c>
      <c r="M29" s="74">
        <v>14.549999999999999</v>
      </c>
      <c r="N29" s="74">
        <v>15.700000000000001</v>
      </c>
      <c r="O29" s="74">
        <v>17.25</v>
      </c>
      <c r="P29" s="74">
        <v>19.200000000000003</v>
      </c>
      <c r="Q29" s="74">
        <v>19.399999999999999</v>
      </c>
      <c r="R29" s="74">
        <v>19.45</v>
      </c>
      <c r="S29" s="74">
        <v>18.549999999999997</v>
      </c>
      <c r="T29" s="74">
        <v>16.600000000000001</v>
      </c>
      <c r="U29" s="74">
        <v>16.850000000000001</v>
      </c>
      <c r="V29" s="74">
        <v>13.95</v>
      </c>
      <c r="W29" s="74">
        <v>14.8</v>
      </c>
      <c r="X29" s="74">
        <v>14.849999999999998</v>
      </c>
      <c r="Y29" s="74">
        <v>14.499999999999998</v>
      </c>
      <c r="Z29">
        <v>0.64100000000000001</v>
      </c>
      <c r="AA29">
        <v>130</v>
      </c>
      <c r="AB29">
        <f>Z29*AA29/1000</f>
        <v>8.3330000000000001E-2</v>
      </c>
      <c r="AC29" s="74"/>
    </row>
    <row r="30" spans="1:29" x14ac:dyDescent="0.25">
      <c r="A30" s="47"/>
      <c r="B30" s="74">
        <f>(B29/220)^2*$Z29*$AA29</f>
        <v>0.28208238016528925</v>
      </c>
      <c r="C30" s="74">
        <f t="shared" ref="C30" si="290">(C29/220)^2*$Z29*$AA29</f>
        <v>0.21790192407024797</v>
      </c>
      <c r="D30" s="74">
        <f t="shared" ref="D30" si="291">(D29/220)^2*$Z29*$AA29</f>
        <v>0.12293327117768592</v>
      </c>
      <c r="E30" s="74">
        <f t="shared" ref="E30" si="292">(E29/220)^2*$Z29*$AA29</f>
        <v>0.12882146539256195</v>
      </c>
      <c r="F30" s="74">
        <f t="shared" ref="F30" si="293">(F29/220)^2*$Z29*$AA29</f>
        <v>0.34229002685950422</v>
      </c>
      <c r="G30" s="74">
        <f t="shared" ref="G30" si="294">(G29/220)^2*$Z29*$AA29</f>
        <v>0.38223333264462817</v>
      </c>
      <c r="H30" s="74">
        <f t="shared" ref="H30" si="295">(H29/220)^2*$Z29*$AA29</f>
        <v>0.36448696952479337</v>
      </c>
      <c r="I30" s="74">
        <f t="shared" ref="I30" si="296">(I29/220)^2*$Z29*$AA29</f>
        <v>0.41363703512396688</v>
      </c>
      <c r="J30" s="74">
        <f t="shared" ref="J30" si="297">(J29/220)^2*$Z29*$AA29</f>
        <v>0.50344060537190083</v>
      </c>
      <c r="K30" s="74">
        <f t="shared" ref="K30" si="298">(K29/220)^2*$Z29*$AA29</f>
        <v>0.50344060537190083</v>
      </c>
      <c r="L30" s="74">
        <f t="shared" ref="L30" si="299">(L29/220)^2*$Z29*$AA29</f>
        <v>0.34961153150826452</v>
      </c>
      <c r="M30" s="74">
        <f t="shared" ref="M30" si="300">(M29/220)^2*$Z29*$AA29</f>
        <v>0.36448696952479337</v>
      </c>
      <c r="N30" s="74">
        <f t="shared" ref="N30" si="301">(N29/220)^2*$Z29*$AA29</f>
        <v>0.4243804070247934</v>
      </c>
      <c r="O30" s="74">
        <f t="shared" ref="O30" si="302">(O29/220)^2*$Z29*$AA29</f>
        <v>0.51231163481404962</v>
      </c>
      <c r="P30" s="74">
        <f t="shared" ref="P30" si="303">(P29/220)^2*$Z29*$AA29</f>
        <v>0.63468535537190096</v>
      </c>
      <c r="Q30" s="74">
        <f t="shared" ref="Q30" si="304">(Q29/220)^2*$Z29*$AA29</f>
        <v>0.64797683471074374</v>
      </c>
      <c r="R30" s="74">
        <f t="shared" ref="R30" si="305">(R29/220)^2*$Z29*$AA29</f>
        <v>0.65132122572314044</v>
      </c>
      <c r="S30" s="74">
        <f t="shared" ref="S30" si="306">(S29/220)^2*$Z29*$AA29</f>
        <v>0.59243928357438003</v>
      </c>
      <c r="T30" s="74">
        <f t="shared" ref="T30" si="307">(T29/220)^2*$Z29*$AA29</f>
        <v>0.47443005785123971</v>
      </c>
      <c r="U30" s="74">
        <f t="shared" ref="U30" si="308">(U29/220)^2*$Z29*$AA29</f>
        <v>0.48882772572314065</v>
      </c>
      <c r="V30" s="74">
        <f t="shared" ref="V30" si="309">(V29/220)^2*$Z29*$AA29</f>
        <v>0.33504599845041316</v>
      </c>
      <c r="W30" s="74">
        <f t="shared" ref="W30" si="310">(W29/220)^2*$Z29*$AA29</f>
        <v>0.37711990082644631</v>
      </c>
      <c r="X30" s="74">
        <f t="shared" ref="X30" si="311">(X29/220)^2*$Z29*$AA29</f>
        <v>0.37967231249999994</v>
      </c>
      <c r="Y30" s="74">
        <f t="shared" ref="Y30" si="312">(Y29/220)^2*$Z29*$AA29</f>
        <v>0.36198620867768588</v>
      </c>
      <c r="AC30" s="74">
        <f>SUM(B30:Y30)</f>
        <v>9.8555630619834727</v>
      </c>
    </row>
    <row r="31" spans="1:29" x14ac:dyDescent="0.25">
      <c r="A31" s="47">
        <v>15</v>
      </c>
      <c r="B31" s="74">
        <v>9.25</v>
      </c>
      <c r="C31" s="74">
        <v>8.4499999999999993</v>
      </c>
      <c r="D31" s="74">
        <v>10</v>
      </c>
      <c r="E31" s="74">
        <v>12.05</v>
      </c>
      <c r="F31" s="74">
        <v>14</v>
      </c>
      <c r="G31" s="74">
        <v>13.799999999999999</v>
      </c>
      <c r="H31" s="74">
        <v>18.149999999999999</v>
      </c>
      <c r="I31" s="74">
        <v>18.95</v>
      </c>
      <c r="J31" s="74">
        <v>18.55</v>
      </c>
      <c r="K31" s="74">
        <v>18.55</v>
      </c>
      <c r="L31" s="74">
        <v>16.799999999999997</v>
      </c>
      <c r="M31" s="74">
        <v>15.9</v>
      </c>
      <c r="N31" s="74">
        <v>15.049999999999999</v>
      </c>
      <c r="O31" s="74">
        <v>15.95</v>
      </c>
      <c r="P31" s="74">
        <v>20.799999999999997</v>
      </c>
      <c r="Q31" s="74">
        <v>18.95</v>
      </c>
      <c r="R31" s="74">
        <v>20.350000000000001</v>
      </c>
      <c r="S31" s="74">
        <v>21.25</v>
      </c>
      <c r="T31" s="74">
        <v>17.650000000000002</v>
      </c>
      <c r="U31" s="74">
        <v>17.600000000000001</v>
      </c>
      <c r="V31" s="74">
        <v>16.05</v>
      </c>
      <c r="W31" s="74">
        <v>16.600000000000001</v>
      </c>
      <c r="X31" s="74">
        <v>14.5</v>
      </c>
      <c r="Y31" s="74">
        <v>15.1</v>
      </c>
      <c r="Z31">
        <v>0.86799999999999999</v>
      </c>
      <c r="AA31">
        <v>110</v>
      </c>
      <c r="AB31">
        <f>Z31*AA31/1000</f>
        <v>9.5480000000000009E-2</v>
      </c>
      <c r="AC31" s="74"/>
    </row>
    <row r="32" spans="1:29" x14ac:dyDescent="0.25">
      <c r="A32" s="47"/>
      <c r="B32" s="74">
        <f>(B31/220)^2*$Z31*$AA31</f>
        <v>0.16879147727272728</v>
      </c>
      <c r="C32" s="74">
        <f t="shared" ref="C32" si="313">(C31/220)^2*$Z31*$AA31</f>
        <v>0.14085765909090908</v>
      </c>
      <c r="D32" s="74">
        <f t="shared" ref="D32" si="314">(D31/220)^2*$Z31*$AA31</f>
        <v>0.19727272727272727</v>
      </c>
      <c r="E32" s="74">
        <f t="shared" ref="E32" si="315">(E31/220)^2*$Z31*$AA31</f>
        <v>0.28644493181818187</v>
      </c>
      <c r="F32" s="74">
        <f t="shared" ref="F32" si="316">(F31/220)^2*$Z31*$AA31</f>
        <v>0.38665454545454536</v>
      </c>
      <c r="G32" s="74">
        <f t="shared" ref="G32" si="317">(G31/220)^2*$Z31*$AA31</f>
        <v>0.37568618181818186</v>
      </c>
      <c r="H32" s="74">
        <f t="shared" ref="H32" si="318">(H31/220)^2*$Z31*$AA31</f>
        <v>0.64986074999999988</v>
      </c>
      <c r="I32" s="74">
        <f t="shared" ref="I32" si="319">(I31/220)^2*$Z31*$AA31</f>
        <v>0.70841129545454551</v>
      </c>
      <c r="J32" s="74">
        <f t="shared" ref="J32" si="320">(J31/220)^2*$Z31*$AA31</f>
        <v>0.6788203863636364</v>
      </c>
      <c r="K32" s="74">
        <f t="shared" ref="K32" si="321">(K31/220)^2*$Z31*$AA31</f>
        <v>0.6788203863636364</v>
      </c>
      <c r="L32" s="74">
        <f t="shared" ref="L32" si="322">(L31/220)^2*$Z31*$AA31</f>
        <v>0.55678254545454531</v>
      </c>
      <c r="M32" s="74">
        <f t="shared" ref="M32" si="323">(M31/220)^2*$Z31*$AA31</f>
        <v>0.49872518181818193</v>
      </c>
      <c r="N32" s="74">
        <f t="shared" ref="N32" si="324">(N31/220)^2*$Z31*$AA31</f>
        <v>0.44682765909090905</v>
      </c>
      <c r="O32" s="74">
        <f t="shared" ref="O32" si="325">(O31/220)^2*$Z31*$AA31</f>
        <v>0.50186674999999992</v>
      </c>
      <c r="P32" s="74">
        <f t="shared" ref="P32" si="326">(P31/220)^2*$Z31*$AA31</f>
        <v>0.85348072727272706</v>
      </c>
      <c r="Q32" s="74">
        <f t="shared" ref="Q32" si="327">(Q31/220)^2*$Z31*$AA31</f>
        <v>0.70841129545454551</v>
      </c>
      <c r="R32" s="74">
        <f t="shared" ref="R32" si="328">(R31/220)^2*$Z31*$AA31</f>
        <v>0.81695075000000028</v>
      </c>
      <c r="S32" s="74">
        <f t="shared" ref="S32" si="329">(S31/220)^2*$Z31*$AA31</f>
        <v>0.89080965909090903</v>
      </c>
      <c r="T32" s="74">
        <f t="shared" ref="T32" si="330">(T31/220)^2*$Z31*$AA31</f>
        <v>0.61454893181818182</v>
      </c>
      <c r="U32" s="74">
        <f t="shared" ref="U32" si="331">(U31/220)^2*$Z31*$AA31</f>
        <v>0.61107200000000006</v>
      </c>
      <c r="V32" s="74">
        <f t="shared" ref="V32" si="332">(V31/220)^2*$Z31*$AA31</f>
        <v>0.50817947727272728</v>
      </c>
      <c r="W32" s="74">
        <f t="shared" ref="W32" si="333">(W31/220)^2*$Z31*$AA31</f>
        <v>0.54360472727272724</v>
      </c>
      <c r="X32" s="74">
        <f t="shared" ref="X32" si="334">(X31/220)^2*$Z31*$AA31</f>
        <v>0.41476590909090899</v>
      </c>
      <c r="Y32" s="74">
        <f t="shared" ref="Y32" si="335">(Y31/220)^2*$Z31*$AA31</f>
        <v>0.44980154545454543</v>
      </c>
      <c r="AC32" s="74">
        <f>SUM(B32:Y32)</f>
        <v>12.687447499999998</v>
      </c>
    </row>
    <row r="33" spans="1:29" x14ac:dyDescent="0.25">
      <c r="A33" s="47">
        <v>16</v>
      </c>
      <c r="B33" s="74">
        <v>14.65</v>
      </c>
      <c r="C33" s="74">
        <v>14.05</v>
      </c>
      <c r="D33" s="74">
        <v>13.149999999999999</v>
      </c>
      <c r="E33" s="74">
        <v>14</v>
      </c>
      <c r="F33" s="74">
        <v>18.05</v>
      </c>
      <c r="G33" s="74">
        <v>17.75</v>
      </c>
      <c r="H33" s="74">
        <v>17.349999999999998</v>
      </c>
      <c r="I33" s="74">
        <v>17.350000000000001</v>
      </c>
      <c r="J33" s="74">
        <v>22.1</v>
      </c>
      <c r="K33" s="74">
        <v>22.1</v>
      </c>
      <c r="L33" s="74">
        <v>19.200000000000003</v>
      </c>
      <c r="M33" s="74">
        <v>18.200000000000003</v>
      </c>
      <c r="N33" s="74">
        <v>19.299999999999997</v>
      </c>
      <c r="O33" s="74">
        <v>21.35</v>
      </c>
      <c r="P33" s="74">
        <v>23.95</v>
      </c>
      <c r="Q33" s="74">
        <v>23.9</v>
      </c>
      <c r="R33" s="74">
        <v>23.95</v>
      </c>
      <c r="S33" s="74">
        <v>24.4</v>
      </c>
      <c r="T33" s="74">
        <v>22.9</v>
      </c>
      <c r="U33" s="74">
        <v>22.5</v>
      </c>
      <c r="V33" s="74">
        <v>19.900000000000002</v>
      </c>
      <c r="W33" s="74">
        <v>20.3</v>
      </c>
      <c r="X33" s="74">
        <v>19.5</v>
      </c>
      <c r="Y33" s="74">
        <v>19.649999999999999</v>
      </c>
      <c r="Z33">
        <v>0.64100000000000001</v>
      </c>
      <c r="AA33">
        <v>140</v>
      </c>
      <c r="AB33">
        <f>Z33*AA33/1000</f>
        <v>8.9740000000000014E-2</v>
      </c>
      <c r="AC33" s="74"/>
    </row>
    <row r="34" spans="1:29" x14ac:dyDescent="0.25">
      <c r="A34" s="47"/>
      <c r="B34" s="74">
        <f>(B33/220)^2*$Z33*$AA33</f>
        <v>0.39793849483471072</v>
      </c>
      <c r="C34" s="74">
        <f t="shared" ref="C34" si="336">(C33/220)^2*$Z33*$AA33</f>
        <v>0.36601033780991743</v>
      </c>
      <c r="D34" s="74">
        <f t="shared" ref="D34" si="337">(D33/220)^2*$Z33*$AA33</f>
        <v>0.32062118078512392</v>
      </c>
      <c r="E34" s="74">
        <f t="shared" ref="E34" si="338">(E33/220)^2*$Z33*$AA33</f>
        <v>0.36340991735537181</v>
      </c>
      <c r="F34" s="74">
        <f t="shared" ref="F34" si="339">(F33/220)^2*$Z33*$AA33</f>
        <v>0.60408091632231398</v>
      </c>
      <c r="G34" s="74">
        <f t="shared" ref="G34" si="340">(G33/220)^2*$Z33*$AA33</f>
        <v>0.58416753615702488</v>
      </c>
      <c r="H34" s="74">
        <f t="shared" ref="H34" si="341">(H33/220)^2*$Z33*$AA33</f>
        <v>0.55813551962809904</v>
      </c>
      <c r="I34" s="74">
        <f t="shared" ref="I34" si="342">(I33/220)^2*$Z33*$AA33</f>
        <v>0.55813551962809937</v>
      </c>
      <c r="J34" s="74">
        <f t="shared" ref="J34" si="343">(J33/220)^2*$Z33*$AA33</f>
        <v>0.90557672314049598</v>
      </c>
      <c r="K34" s="74">
        <f t="shared" ref="K34" si="344">(K33/220)^2*$Z33*$AA33</f>
        <v>0.90557672314049598</v>
      </c>
      <c r="L34" s="74">
        <f t="shared" ref="L34" si="345">(L33/220)^2*$Z33*$AA33</f>
        <v>0.68350730578512409</v>
      </c>
      <c r="M34" s="74">
        <f t="shared" ref="M34" si="346">(M33/220)^2*$Z33*$AA33</f>
        <v>0.61416276033057893</v>
      </c>
      <c r="N34" s="74">
        <f t="shared" ref="N34" si="347">(N33/220)^2*$Z33*$AA33</f>
        <v>0.69064571487603288</v>
      </c>
      <c r="O34" s="74">
        <f t="shared" ref="O34" si="348">(O33/220)^2*$Z33*$AA33</f>
        <v>0.84515518904958675</v>
      </c>
      <c r="P34" s="74">
        <f t="shared" ref="P34" si="349">(P33/220)^2*$Z33*$AA33</f>
        <v>1.0635348832644627</v>
      </c>
      <c r="Q34" s="74">
        <f t="shared" ref="Q34" si="350">(Q33/220)^2*$Z33*$AA33</f>
        <v>1.0590988719008265</v>
      </c>
      <c r="R34" s="74">
        <f t="shared" ref="R34" si="351">(R33/220)^2*$Z33*$AA33</f>
        <v>1.0635348832644627</v>
      </c>
      <c r="S34" s="74">
        <f t="shared" ref="S34" si="352">(S33/220)^2*$Z33*$AA33</f>
        <v>1.1038761652892561</v>
      </c>
      <c r="T34" s="74">
        <f t="shared" ref="T34" si="353">(T33/220)^2*$Z33*$AA33</f>
        <v>0.97232548347107417</v>
      </c>
      <c r="U34" s="74">
        <f t="shared" ref="U34" si="354">(U33/220)^2*$Z33*$AA33</f>
        <v>0.93865444214876048</v>
      </c>
      <c r="V34" s="74">
        <f t="shared" ref="V34" si="355">(V33/220)^2*$Z33*$AA33</f>
        <v>0.73425490495867796</v>
      </c>
      <c r="W34" s="74">
        <f t="shared" ref="W34" si="356">(W33/220)^2*$Z33*$AA33</f>
        <v>0.76406935123966935</v>
      </c>
      <c r="X34" s="74">
        <f t="shared" ref="X34" si="357">(X33/220)^2*$Z33*$AA33</f>
        <v>0.70503378099173564</v>
      </c>
      <c r="Y34" s="74">
        <f t="shared" ref="Y34" si="358">(Y33/220)^2*$Z33*$AA33</f>
        <v>0.71592217252066115</v>
      </c>
      <c r="AC34" s="74">
        <f>SUM(B34:Y34)</f>
        <v>17.517428777892562</v>
      </c>
    </row>
    <row r="35" spans="1:29" x14ac:dyDescent="0.25">
      <c r="A35" s="47">
        <v>17</v>
      </c>
      <c r="B35" s="74">
        <v>12.6</v>
      </c>
      <c r="C35" s="74">
        <v>11.3</v>
      </c>
      <c r="D35" s="74">
        <v>10.75</v>
      </c>
      <c r="E35" s="74">
        <v>11.7</v>
      </c>
      <c r="F35" s="74">
        <v>16.899999999999999</v>
      </c>
      <c r="G35" s="74">
        <v>17.5</v>
      </c>
      <c r="H35" s="74">
        <v>17.799999999999997</v>
      </c>
      <c r="I35" s="74">
        <v>19.649999999999999</v>
      </c>
      <c r="J35" s="74">
        <v>22.650000000000002</v>
      </c>
      <c r="K35" s="74">
        <v>22.650000000000002</v>
      </c>
      <c r="L35" s="74">
        <v>21.049999999999997</v>
      </c>
      <c r="M35" s="74">
        <v>19.649999999999999</v>
      </c>
      <c r="N35" s="74">
        <v>18.600000000000001</v>
      </c>
      <c r="O35" s="74">
        <v>20.75</v>
      </c>
      <c r="P35" s="74">
        <v>24.3</v>
      </c>
      <c r="Q35" s="74">
        <v>23.900000000000002</v>
      </c>
      <c r="R35" s="74">
        <v>24.1</v>
      </c>
      <c r="S35" s="74">
        <v>24.650000000000002</v>
      </c>
      <c r="T35" s="74">
        <v>23</v>
      </c>
      <c r="U35" s="74">
        <v>22.900000000000002</v>
      </c>
      <c r="V35" s="74">
        <v>18.649999999999999</v>
      </c>
      <c r="W35" s="74">
        <v>19.900000000000002</v>
      </c>
      <c r="X35" s="74">
        <v>19.600000000000001</v>
      </c>
      <c r="Y35" s="74">
        <v>19.850000000000001</v>
      </c>
      <c r="Z35">
        <v>0.86799999999999999</v>
      </c>
      <c r="AA35">
        <v>90</v>
      </c>
      <c r="AB35">
        <f>Z35*AA35/1000</f>
        <v>7.8120000000000009E-2</v>
      </c>
      <c r="AC35" s="74"/>
    </row>
    <row r="36" spans="1:29" x14ac:dyDescent="0.25">
      <c r="A36" s="47"/>
      <c r="B36" s="74">
        <f>(B35/220)^2*$Z35*$AA35</f>
        <v>0.25624651239669427</v>
      </c>
      <c r="C36" s="74">
        <f t="shared" ref="C36" si="359">(C35/220)^2*$Z35*$AA35</f>
        <v>0.20609799173553722</v>
      </c>
      <c r="D36" s="74">
        <f t="shared" ref="D36" si="360">(D35/220)^2*$Z35*$AA35</f>
        <v>0.18652360537190082</v>
      </c>
      <c r="E36" s="74">
        <f t="shared" ref="E36" si="361">(E35/220)^2*$Z35*$AA35</f>
        <v>0.22094724793388423</v>
      </c>
      <c r="F36" s="74">
        <f t="shared" ref="F36" si="362">(F35/220)^2*$Z35*$AA35</f>
        <v>0.46098870247933876</v>
      </c>
      <c r="G36" s="74">
        <f t="shared" ref="G36" si="363">(G35/220)^2*$Z35*$AA35</f>
        <v>0.49430268595041316</v>
      </c>
      <c r="H36" s="74">
        <f t="shared" ref="H36" si="364">(H35/220)^2*$Z35*$AA35</f>
        <v>0.5113954710743801</v>
      </c>
      <c r="I36" s="74">
        <f t="shared" ref="I36" si="365">(I35/220)^2*$Z35*$AA35</f>
        <v>0.62322086157024792</v>
      </c>
      <c r="J36" s="74">
        <f t="shared" ref="J36" si="366">(J35/220)^2*$Z35*$AA35</f>
        <v>0.82804375413223152</v>
      </c>
      <c r="K36" s="74">
        <f t="shared" ref="K36" si="367">(K35/220)^2*$Z35*$AA35</f>
        <v>0.82804375413223152</v>
      </c>
      <c r="L36" s="74">
        <f t="shared" ref="L36" si="368">(L35/220)^2*$Z35*$AA35</f>
        <v>0.71518940702479328</v>
      </c>
      <c r="M36" s="74">
        <f t="shared" ref="M36" si="369">(M35/220)^2*$Z35*$AA35</f>
        <v>0.62322086157024792</v>
      </c>
      <c r="N36" s="74">
        <f t="shared" ref="N36" si="370">(N35/220)^2*$Z35*$AA35</f>
        <v>0.55839659504132233</v>
      </c>
      <c r="O36" s="74">
        <f t="shared" ref="O36" si="371">(O35/220)^2*$Z35*$AA35</f>
        <v>0.69494922520661151</v>
      </c>
      <c r="P36" s="74">
        <f t="shared" ref="P36" si="372">(P35/220)^2*$Z35*$AA35</f>
        <v>0.95308014049586787</v>
      </c>
      <c r="Q36" s="74">
        <f t="shared" ref="Q36" si="373">(Q35/220)^2*$Z35*$AA35</f>
        <v>0.9219612644628099</v>
      </c>
      <c r="R36" s="74">
        <f t="shared" ref="R36" si="374">(R35/220)^2*$Z35*$AA35</f>
        <v>0.93745614049586801</v>
      </c>
      <c r="S36" s="74">
        <f t="shared" ref="S36" si="375">(S35/220)^2*$Z35*$AA35</f>
        <v>0.98073284504132252</v>
      </c>
      <c r="T36" s="74">
        <f t="shared" ref="T36" si="376">(T35/220)^2*$Z35*$AA35</f>
        <v>0.85383223140495856</v>
      </c>
      <c r="U36" s="74">
        <f t="shared" ref="U36" si="377">(U35/220)^2*$Z35*$AA35</f>
        <v>0.84642374380165297</v>
      </c>
      <c r="V36" s="74">
        <f t="shared" ref="V36" si="378">(V35/220)^2*$Z35*$AA35</f>
        <v>0.56140276239669418</v>
      </c>
      <c r="W36" s="74">
        <f t="shared" ref="W36" si="379">(W35/220)^2*$Z35*$AA35</f>
        <v>0.63917977685950433</v>
      </c>
      <c r="X36" s="74">
        <f t="shared" ref="X36" si="380">(X35/220)^2*$Z35*$AA35</f>
        <v>0.6200532892561984</v>
      </c>
      <c r="Y36" s="74">
        <f t="shared" ref="Y36" si="381">(Y35/220)^2*$Z35*$AA35</f>
        <v>0.63597185330578521</v>
      </c>
      <c r="AC36" s="74">
        <f>SUM(B36:Y36)</f>
        <v>15.157660723140497</v>
      </c>
    </row>
    <row r="37" spans="1:29" x14ac:dyDescent="0.25">
      <c r="A37" s="47">
        <v>18</v>
      </c>
      <c r="B37" s="74">
        <v>9.35</v>
      </c>
      <c r="C37" s="74">
        <v>7.7</v>
      </c>
      <c r="D37" s="74">
        <v>6.15</v>
      </c>
      <c r="E37" s="74">
        <v>7.15</v>
      </c>
      <c r="F37" s="74">
        <v>11.95</v>
      </c>
      <c r="G37" s="74">
        <v>13.35</v>
      </c>
      <c r="H37" s="74">
        <v>17</v>
      </c>
      <c r="I37" s="74">
        <v>18.349999999999998</v>
      </c>
      <c r="J37" s="74">
        <v>17.25</v>
      </c>
      <c r="K37" s="74">
        <v>17.25</v>
      </c>
      <c r="L37" s="74">
        <v>16.049999999999997</v>
      </c>
      <c r="M37" s="74">
        <v>16.049999999999997</v>
      </c>
      <c r="N37" s="74">
        <v>15.950000000000001</v>
      </c>
      <c r="O37" s="74">
        <v>17.05</v>
      </c>
      <c r="P37" s="74">
        <v>19.699999999999996</v>
      </c>
      <c r="Q37" s="74">
        <v>18.849999999999998</v>
      </c>
      <c r="R37" s="74">
        <v>19.899999999999999</v>
      </c>
      <c r="S37" s="74">
        <v>19.149999999999999</v>
      </c>
      <c r="T37" s="74">
        <v>15.3</v>
      </c>
      <c r="U37" s="74">
        <v>16.150000000000002</v>
      </c>
      <c r="V37" s="74">
        <v>12.75</v>
      </c>
      <c r="W37" s="74">
        <v>13.850000000000001</v>
      </c>
      <c r="X37" s="74">
        <v>13.5</v>
      </c>
      <c r="Y37" s="74">
        <v>13.25</v>
      </c>
      <c r="Z37">
        <v>0.64100000000000001</v>
      </c>
      <c r="AA37">
        <v>120</v>
      </c>
      <c r="AB37">
        <f>Z37*AA37/1000</f>
        <v>7.6920000000000002E-2</v>
      </c>
      <c r="AC37" s="74"/>
    </row>
    <row r="38" spans="1:29" x14ac:dyDescent="0.25">
      <c r="A38" s="47"/>
      <c r="B38" s="74">
        <f>(B37/220)^2*$Z37*$AA37</f>
        <v>0.13893674999999997</v>
      </c>
      <c r="C38" s="74">
        <f t="shared" ref="C38" si="382">(C37/220)^2*$Z37*$AA37</f>
        <v>9.4227000000000019E-2</v>
      </c>
      <c r="D38" s="74">
        <f t="shared" ref="D38" si="383">(D37/220)^2*$Z37*$AA37</f>
        <v>6.0109642561983485E-2</v>
      </c>
      <c r="E38" s="74">
        <f t="shared" ref="E38" si="384">(E37/220)^2*$Z37*$AA37</f>
        <v>8.1246750000000006E-2</v>
      </c>
      <c r="F38" s="74">
        <f t="shared" ref="F38" si="385">(F37/220)^2*$Z37*$AA37</f>
        <v>0.22694975826446281</v>
      </c>
      <c r="G38" s="74">
        <f t="shared" ref="G38" si="386">(G37/220)^2*$Z37*$AA37</f>
        <v>0.28324121280991732</v>
      </c>
      <c r="H38" s="74">
        <f t="shared" ref="H38" si="387">(H37/220)^2*$Z37*$AA37</f>
        <v>0.45929504132231402</v>
      </c>
      <c r="I38" s="74">
        <f t="shared" ref="I38" si="388">(I37/220)^2*$Z37*$AA37</f>
        <v>0.53513832024793384</v>
      </c>
      <c r="J38" s="74">
        <f t="shared" ref="J38" si="389">(J37/220)^2*$Z37*$AA37</f>
        <v>0.47290304752066115</v>
      </c>
      <c r="K38" s="74">
        <f t="shared" ref="K38" si="390">(K37/220)^2*$Z37*$AA37</f>
        <v>0.47290304752066115</v>
      </c>
      <c r="L38" s="74">
        <f t="shared" ref="L38" si="391">(L37/220)^2*$Z37*$AA37</f>
        <v>0.40939636983471056</v>
      </c>
      <c r="M38" s="74">
        <f t="shared" ref="M38" si="392">(M37/220)^2*$Z37*$AA37</f>
        <v>0.40939636983471056</v>
      </c>
      <c r="N38" s="74">
        <f t="shared" ref="N38" si="393">(N37/220)^2*$Z37*$AA37</f>
        <v>0.40431075000000011</v>
      </c>
      <c r="O38" s="74">
        <f t="shared" ref="O38" si="394">(O37/220)^2*$Z37*$AA37</f>
        <v>0.46200075000000002</v>
      </c>
      <c r="P38" s="74">
        <f t="shared" ref="P38" si="395">(P37/220)^2*$Z37*$AA37</f>
        <v>0.61677443801652865</v>
      </c>
      <c r="Q38" s="74">
        <f t="shared" ref="Q38" si="396">(Q37/220)^2*$Z37*$AA37</f>
        <v>0.56469848553719004</v>
      </c>
      <c r="R38" s="74">
        <f t="shared" ref="R38" si="397">(R37/220)^2*$Z37*$AA37</f>
        <v>0.62936134710743796</v>
      </c>
      <c r="S38" s="74">
        <f t="shared" ref="S38" si="398">(S37/220)^2*$Z37*$AA37</f>
        <v>0.58281600619834695</v>
      </c>
      <c r="T38" s="74">
        <f t="shared" ref="T38" si="399">(T37/220)^2*$Z37*$AA37</f>
        <v>0.37202898347107438</v>
      </c>
      <c r="U38" s="74">
        <f t="shared" ref="U38" si="400">(U37/220)^2*$Z37*$AA37</f>
        <v>0.41451377479338863</v>
      </c>
      <c r="V38" s="74">
        <f t="shared" ref="V38" si="401">(V37/220)^2*$Z37*$AA37</f>
        <v>0.25835346074380161</v>
      </c>
      <c r="W38" s="74">
        <f t="shared" ref="W38" si="402">(W37/220)^2*$Z37*$AA37</f>
        <v>0.30485509710743802</v>
      </c>
      <c r="X38" s="74">
        <f t="shared" ref="X38" si="403">(X37/220)^2*$Z37*$AA37</f>
        <v>0.28964194214876032</v>
      </c>
      <c r="Y38" s="74">
        <f t="shared" ref="Y38" si="404">(Y37/220)^2*$Z37*$AA37</f>
        <v>0.27901379132231408</v>
      </c>
      <c r="AC38" s="74">
        <f>SUM(B38:Y38)</f>
        <v>8.8221121363636357</v>
      </c>
    </row>
    <row r="39" spans="1:29" x14ac:dyDescent="0.25">
      <c r="A39" s="47">
        <v>19</v>
      </c>
      <c r="B39" s="74">
        <v>11</v>
      </c>
      <c r="C39" s="74">
        <v>8.5</v>
      </c>
      <c r="D39" s="74">
        <v>6.45</v>
      </c>
      <c r="E39" s="74">
        <v>6.55</v>
      </c>
      <c r="F39" s="74">
        <v>14.2</v>
      </c>
      <c r="G39" s="74">
        <v>16.3</v>
      </c>
      <c r="H39" s="74">
        <v>18.349999999999998</v>
      </c>
      <c r="I39" s="74">
        <v>18.5</v>
      </c>
      <c r="J39" s="74">
        <v>18.900000000000002</v>
      </c>
      <c r="K39" s="74">
        <v>18.900000000000002</v>
      </c>
      <c r="L39" s="74">
        <v>18.049999999999997</v>
      </c>
      <c r="M39" s="74">
        <v>17.25</v>
      </c>
      <c r="N39" s="74">
        <v>15.399999999999999</v>
      </c>
      <c r="O39" s="74">
        <v>16.399999999999999</v>
      </c>
      <c r="P39" s="74">
        <v>20.399999999999999</v>
      </c>
      <c r="Q39" s="74">
        <v>20.5</v>
      </c>
      <c r="R39" s="74">
        <v>19.549999999999997</v>
      </c>
      <c r="S39" s="74">
        <v>18.95</v>
      </c>
      <c r="T39" s="74">
        <v>15.450000000000003</v>
      </c>
      <c r="U39" s="74">
        <v>17.250000000000004</v>
      </c>
      <c r="V39" s="74">
        <v>13.850000000000001</v>
      </c>
      <c r="W39" s="74">
        <v>14.7</v>
      </c>
      <c r="X39" s="74">
        <v>14.5</v>
      </c>
      <c r="Y39" s="74">
        <v>14.350000000000001</v>
      </c>
      <c r="Z39">
        <v>0.86799999999999999</v>
      </c>
      <c r="AA39">
        <v>100</v>
      </c>
      <c r="AB39">
        <f>Z39*AA39/1000</f>
        <v>8.6800000000000002E-2</v>
      </c>
      <c r="AC39" s="74"/>
    </row>
    <row r="40" spans="1:29" x14ac:dyDescent="0.25">
      <c r="A40" s="47"/>
      <c r="B40" s="74">
        <f>(B39/220)^2*$Z39*$AA39</f>
        <v>0.21700000000000005</v>
      </c>
      <c r="C40" s="74">
        <f t="shared" ref="C40" si="405">(C39/220)^2*$Z39*$AA39</f>
        <v>0.12957231404958677</v>
      </c>
      <c r="D40" s="74">
        <f t="shared" ref="D40" si="406">(D39/220)^2*$Z39*$AA39</f>
        <v>7.4609442148760335E-2</v>
      </c>
      <c r="E40" s="74">
        <f t="shared" ref="E40" si="407">(E39/220)^2*$Z39*$AA39</f>
        <v>7.6940847107438023E-2</v>
      </c>
      <c r="F40" s="74">
        <f t="shared" ref="F40" si="408">(F39/220)^2*$Z39*$AA39</f>
        <v>0.36161884297520658</v>
      </c>
      <c r="G40" s="74">
        <f t="shared" ref="G40" si="409">(G39/220)^2*$Z39*$AA39</f>
        <v>0.47648537190082646</v>
      </c>
      <c r="H40" s="74">
        <f t="shared" ref="H40" si="410">(H39/220)^2*$Z39*$AA39</f>
        <v>0.60387423553719</v>
      </c>
      <c r="I40" s="74">
        <f t="shared" ref="I40" si="411">(I39/220)^2*$Z39*$AA39</f>
        <v>0.61378719008264471</v>
      </c>
      <c r="J40" s="74">
        <f t="shared" ref="J40" si="412">(J39/220)^2*$Z39*$AA39</f>
        <v>0.64061628099173573</v>
      </c>
      <c r="K40" s="74">
        <f t="shared" ref="K40" si="413">(K39/220)^2*$Z39*$AA39</f>
        <v>0.64061628099173573</v>
      </c>
      <c r="L40" s="74">
        <f t="shared" ref="L40" si="414">(L39/220)^2*$Z39*$AA39</f>
        <v>0.58429043388429736</v>
      </c>
      <c r="M40" s="74">
        <f t="shared" ref="M40" si="415">(M39/220)^2*$Z39*$AA39</f>
        <v>0.5336451446280992</v>
      </c>
      <c r="N40" s="74">
        <f t="shared" ref="N40" si="416">(N39/220)^2*$Z39*$AA39</f>
        <v>0.42531999999999986</v>
      </c>
      <c r="O40" s="74">
        <f t="shared" ref="O40" si="417">(O39/220)^2*$Z39*$AA39</f>
        <v>0.48234975206611563</v>
      </c>
      <c r="P40" s="74">
        <f t="shared" ref="P40" si="418">(P39/220)^2*$Z39*$AA39</f>
        <v>0.74633652892561975</v>
      </c>
      <c r="Q40" s="74">
        <f t="shared" ref="Q40" si="419">(Q39/220)^2*$Z39*$AA39</f>
        <v>0.75367148760330571</v>
      </c>
      <c r="R40" s="74">
        <f t="shared" ref="R40" si="420">(R39/220)^2*$Z39*$AA39</f>
        <v>0.68543754132231394</v>
      </c>
      <c r="S40" s="74">
        <f t="shared" ref="S40" si="421">(S39/220)^2*$Z39*$AA39</f>
        <v>0.64401026859504129</v>
      </c>
      <c r="T40" s="74">
        <f t="shared" ref="T40" si="422">(T39/220)^2*$Z39*$AA39</f>
        <v>0.42808630165289269</v>
      </c>
      <c r="U40" s="74">
        <f t="shared" ref="U40" si="423">(U39/220)^2*$Z39*$AA39</f>
        <v>0.53364514462809942</v>
      </c>
      <c r="V40" s="74">
        <f t="shared" ref="V40" si="424">(V39/220)^2*$Z39*$AA39</f>
        <v>0.34401225206611569</v>
      </c>
      <c r="W40" s="74">
        <f t="shared" ref="W40" si="425">(W39/220)^2*$Z39*$AA39</f>
        <v>0.38753330578512396</v>
      </c>
      <c r="X40" s="74">
        <f t="shared" ref="X40" si="426">(X39/220)^2*$Z39*$AA39</f>
        <v>0.37705991735537181</v>
      </c>
      <c r="Y40" s="74">
        <f t="shared" ref="Y40" si="427">(Y39/220)^2*$Z39*$AA39</f>
        <v>0.36929902892561989</v>
      </c>
      <c r="AC40" s="74">
        <f>SUM(B40:Y40)</f>
        <v>11.129817913223139</v>
      </c>
    </row>
    <row r="41" spans="1:29" x14ac:dyDescent="0.25">
      <c r="A41" s="47">
        <v>20</v>
      </c>
      <c r="B41" s="74">
        <v>11.350000000000001</v>
      </c>
      <c r="C41" s="74">
        <v>10.65</v>
      </c>
      <c r="D41" s="74">
        <v>10.85</v>
      </c>
      <c r="E41" s="74">
        <v>14.05</v>
      </c>
      <c r="F41" s="74">
        <v>16.150000000000002</v>
      </c>
      <c r="G41" s="74">
        <v>15.700000000000001</v>
      </c>
      <c r="H41" s="74">
        <v>20.350000000000001</v>
      </c>
      <c r="I41" s="74">
        <v>21.95</v>
      </c>
      <c r="J41" s="74">
        <v>22</v>
      </c>
      <c r="K41" s="74">
        <v>22</v>
      </c>
      <c r="L41" s="74">
        <v>22.299999999999997</v>
      </c>
      <c r="M41" s="74">
        <v>22.2</v>
      </c>
      <c r="N41" s="74">
        <v>20.85</v>
      </c>
      <c r="O41" s="74">
        <v>24.05</v>
      </c>
      <c r="P41" s="74">
        <v>24.35</v>
      </c>
      <c r="Q41" s="74">
        <v>22.5</v>
      </c>
      <c r="R41" s="74">
        <v>24.75</v>
      </c>
      <c r="S41" s="74">
        <v>24.7</v>
      </c>
      <c r="T41" s="74">
        <v>18.700000000000003</v>
      </c>
      <c r="U41" s="74">
        <v>19.5</v>
      </c>
      <c r="V41" s="74">
        <v>17.299999999999997</v>
      </c>
      <c r="W41" s="74">
        <v>19</v>
      </c>
      <c r="X41" s="74">
        <v>14.55</v>
      </c>
      <c r="Y41" s="74">
        <v>14.5</v>
      </c>
      <c r="Z41">
        <v>0.64100000000000001</v>
      </c>
      <c r="AA41">
        <v>130</v>
      </c>
      <c r="AB41">
        <f>Z41*AA41/1000</f>
        <v>8.3330000000000001E-2</v>
      </c>
      <c r="AC41" s="74"/>
    </row>
    <row r="42" spans="1:29" x14ac:dyDescent="0.25">
      <c r="A42" s="47"/>
      <c r="B42" s="74">
        <f>(B41/220)^2*$Z41*$AA41</f>
        <v>0.22179295299586782</v>
      </c>
      <c r="C42" s="74">
        <f t="shared" ref="C42" si="428">(C41/220)^2*$Z41*$AA41</f>
        <v>0.19527886208677686</v>
      </c>
      <c r="D42" s="74">
        <f t="shared" ref="D42" si="429">(D41/220)^2*$Z41*$AA41</f>
        <v>0.20268214721074379</v>
      </c>
      <c r="E42" s="74">
        <f t="shared" ref="E42" si="430">(E41/220)^2*$Z41*$AA41</f>
        <v>0.3398667422520662</v>
      </c>
      <c r="F42" s="74">
        <f t="shared" ref="F42" si="431">(F41/220)^2*$Z41*$AA41</f>
        <v>0.44905658935950438</v>
      </c>
      <c r="G42" s="74">
        <f t="shared" ref="G42" si="432">(G41/220)^2*$Z41*$AA41</f>
        <v>0.4243804070247934</v>
      </c>
      <c r="H42" s="74">
        <f t="shared" ref="H42" si="433">(H41/220)^2*$Z41*$AA41</f>
        <v>0.71299231250000028</v>
      </c>
      <c r="I42" s="74">
        <f t="shared" ref="I42" si="434">(I41/220)^2*$Z41*$AA41</f>
        <v>0.82951657696280978</v>
      </c>
      <c r="J42" s="74">
        <f t="shared" ref="J42" si="435">(J41/220)^2*$Z41*$AA41</f>
        <v>0.83330000000000026</v>
      </c>
      <c r="K42" s="74">
        <f t="shared" ref="K42" si="436">(K41/220)^2*$Z41*$AA41</f>
        <v>0.83330000000000026</v>
      </c>
      <c r="L42" s="74">
        <f t="shared" ref="L42" si="437">(L41/220)^2*$Z41*$AA41</f>
        <v>0.85618131611570214</v>
      </c>
      <c r="M42" s="74">
        <f t="shared" ref="M42" si="438">(M41/220)^2*$Z41*$AA41</f>
        <v>0.84851977685950408</v>
      </c>
      <c r="N42" s="74">
        <f t="shared" ref="N42" si="439">(N41/220)^2*$Z41*$AA41</f>
        <v>0.74845921332644616</v>
      </c>
      <c r="O42" s="74">
        <f t="shared" ref="O42" si="440">(O41/220)^2*$Z41*$AA41</f>
        <v>0.9958322381198349</v>
      </c>
      <c r="P42" s="74">
        <f t="shared" ref="P42" si="441">(P41/220)^2*$Z41*$AA41</f>
        <v>1.0208312381198348</v>
      </c>
      <c r="Q42" s="74">
        <f t="shared" ref="Q42" si="442">(Q41/220)^2*$Z41*$AA41</f>
        <v>0.87160769628099188</v>
      </c>
      <c r="R42" s="74">
        <f t="shared" ref="R42" si="443">(R41/220)^2*$Z41*$AA41</f>
        <v>1.0546453125000002</v>
      </c>
      <c r="S42" s="74">
        <f t="shared" ref="S42" si="444">(S41/220)^2*$Z41*$AA41</f>
        <v>1.0503884235537191</v>
      </c>
      <c r="T42" s="74">
        <f t="shared" ref="T42" si="445">(T41/220)^2*$Z41*$AA41</f>
        <v>0.60205925000000016</v>
      </c>
      <c r="U42" s="74">
        <f t="shared" ref="U42" si="446">(U41/220)^2*$Z41*$AA41</f>
        <v>0.65467422520661167</v>
      </c>
      <c r="V42" s="74">
        <f t="shared" ref="V42" si="447">(V41/220)^2*$Z41*$AA41</f>
        <v>0.51528586157024781</v>
      </c>
      <c r="W42" s="74">
        <f t="shared" ref="W42" si="448">(W41/220)^2*$Z41*$AA41</f>
        <v>0.62153161157024794</v>
      </c>
      <c r="X42" s="74">
        <f t="shared" ref="X42" si="449">(X41/220)^2*$Z41*$AA41</f>
        <v>0.36448696952479348</v>
      </c>
      <c r="Y42" s="74">
        <f t="shared" ref="Y42" si="450">(Y41/220)^2*$Z41*$AA41</f>
        <v>0.36198620867768588</v>
      </c>
      <c r="AC42" s="74">
        <f>SUM(B42:Y42)</f>
        <v>15.608655931818182</v>
      </c>
    </row>
    <row r="43" spans="1:29" x14ac:dyDescent="0.25">
      <c r="A43" s="47">
        <v>21</v>
      </c>
      <c r="B43" s="74">
        <v>8.4499999999999993</v>
      </c>
      <c r="C43" s="74">
        <v>7.0500000000000007</v>
      </c>
      <c r="D43" s="74">
        <v>11.2</v>
      </c>
      <c r="E43" s="74">
        <v>12.3</v>
      </c>
      <c r="F43" s="74">
        <v>14.750000000000002</v>
      </c>
      <c r="G43" s="74">
        <v>14.95</v>
      </c>
      <c r="H43" s="74">
        <v>19.399999999999999</v>
      </c>
      <c r="I43" s="74">
        <v>18.899999999999999</v>
      </c>
      <c r="J43" s="74">
        <v>18.350000000000001</v>
      </c>
      <c r="K43" s="74">
        <v>18.350000000000001</v>
      </c>
      <c r="L43" s="74">
        <v>15.25</v>
      </c>
      <c r="M43" s="74">
        <v>14.05</v>
      </c>
      <c r="N43" s="74">
        <v>10.15</v>
      </c>
      <c r="O43" s="74">
        <v>10.5</v>
      </c>
      <c r="P43" s="74">
        <v>19.350000000000001</v>
      </c>
      <c r="Q43" s="74">
        <v>18.899999999999999</v>
      </c>
      <c r="R43" s="74">
        <v>19.049999999999997</v>
      </c>
      <c r="S43" s="74">
        <v>19.2</v>
      </c>
      <c r="T43" s="74">
        <v>16.600000000000001</v>
      </c>
      <c r="U43" s="74">
        <v>16.299999999999997</v>
      </c>
      <c r="V43" s="74">
        <v>15.599999999999998</v>
      </c>
      <c r="W43" s="74">
        <v>14.65</v>
      </c>
      <c r="X43" s="74">
        <v>11.9</v>
      </c>
      <c r="Y43" s="74">
        <v>12.7</v>
      </c>
      <c r="Z43">
        <v>0.86799999999999999</v>
      </c>
      <c r="AA43">
        <v>110</v>
      </c>
      <c r="AB43">
        <f>Z43*AA43/1000</f>
        <v>9.5480000000000009E-2</v>
      </c>
      <c r="AC43" s="74"/>
    </row>
    <row r="44" spans="1:29" x14ac:dyDescent="0.25">
      <c r="A44" s="47"/>
      <c r="B44" s="74">
        <f>(B43/220)^2*$Z43*$AA43</f>
        <v>0.14085765909090908</v>
      </c>
      <c r="C44" s="74">
        <f t="shared" ref="C44" si="451">(C43/220)^2*$Z43*$AA43</f>
        <v>9.8049477272727295E-2</v>
      </c>
      <c r="D44" s="74">
        <f t="shared" ref="D44" si="452">(D43/220)^2*$Z43*$AA43</f>
        <v>0.24745890909090906</v>
      </c>
      <c r="E44" s="74">
        <f t="shared" ref="E44" si="453">(E43/220)^2*$Z43*$AA43</f>
        <v>0.29845390909090919</v>
      </c>
      <c r="F44" s="74">
        <f t="shared" ref="F44" si="454">(F43/220)^2*$Z43*$AA43</f>
        <v>0.42919147727272727</v>
      </c>
      <c r="G44" s="74">
        <f t="shared" ref="G44" si="455">(G43/220)^2*$Z43*$AA43</f>
        <v>0.44090947727272722</v>
      </c>
      <c r="H44" s="74">
        <f t="shared" ref="H44" si="456">(H43/220)^2*$Z43*$AA43</f>
        <v>0.74245563636363632</v>
      </c>
      <c r="I44" s="74">
        <f t="shared" ref="I44" si="457">(I43/220)^2*$Z43*$AA43</f>
        <v>0.70467790909090899</v>
      </c>
      <c r="J44" s="74">
        <f t="shared" ref="J44" si="458">(J43/220)^2*$Z43*$AA43</f>
        <v>0.66426165909090928</v>
      </c>
      <c r="K44" s="74">
        <f t="shared" ref="K44" si="459">(K43/220)^2*$Z43*$AA43</f>
        <v>0.66426165909090928</v>
      </c>
      <c r="L44" s="74">
        <f t="shared" ref="L44" si="460">(L43/220)^2*$Z43*$AA43</f>
        <v>0.45878238636363639</v>
      </c>
      <c r="M44" s="74">
        <f t="shared" ref="M44" si="461">(M43/220)^2*$Z43*$AA43</f>
        <v>0.38942129545454557</v>
      </c>
      <c r="N44" s="74">
        <f t="shared" ref="N44" si="462">(N43/220)^2*$Z43*$AA43</f>
        <v>0.20323529545454544</v>
      </c>
      <c r="O44" s="74">
        <f t="shared" ref="O44" si="463">(O43/220)^2*$Z43*$AA43</f>
        <v>0.21749318181818184</v>
      </c>
      <c r="P44" s="74">
        <f t="shared" ref="P44" si="464">(P43/220)^2*$Z43*$AA43</f>
        <v>0.73863347727272743</v>
      </c>
      <c r="Q44" s="74">
        <f t="shared" ref="Q44" si="465">(Q43/220)^2*$Z43*$AA43</f>
        <v>0.70467790909090899</v>
      </c>
      <c r="R44" s="74">
        <f t="shared" ref="R44" si="466">(R43/220)^2*$Z43*$AA43</f>
        <v>0.71590765909090892</v>
      </c>
      <c r="S44" s="74">
        <f t="shared" ref="S44" si="467">(S43/220)^2*$Z43*$AA43</f>
        <v>0.72722618181818166</v>
      </c>
      <c r="T44" s="74">
        <f t="shared" ref="T44" si="468">(T43/220)^2*$Z43*$AA43</f>
        <v>0.54360472727272724</v>
      </c>
      <c r="U44" s="74">
        <f t="shared" ref="U44" si="469">(U43/220)^2*$Z43*$AA43</f>
        <v>0.52413390909090896</v>
      </c>
      <c r="V44" s="74">
        <f t="shared" ref="V44" si="470">(V43/220)^2*$Z43*$AA43</f>
        <v>0.48008290909090889</v>
      </c>
      <c r="W44" s="74">
        <f t="shared" ref="W44" si="471">(W43/220)^2*$Z43*$AA43</f>
        <v>0.42339165909090909</v>
      </c>
      <c r="X44" s="74">
        <f t="shared" ref="X44" si="472">(X43/220)^2*$Z43*$AA43</f>
        <v>0.27935790909090913</v>
      </c>
      <c r="Y44" s="74">
        <f t="shared" ref="Y44" si="473">(Y43/220)^2*$Z43*$AA43</f>
        <v>0.31818118181818178</v>
      </c>
      <c r="AC44" s="74">
        <f>SUM(B44:Y44)</f>
        <v>11.15470745454545</v>
      </c>
    </row>
    <row r="45" spans="1:29" x14ac:dyDescent="0.25">
      <c r="A45" s="47">
        <v>22</v>
      </c>
      <c r="B45" s="74">
        <v>11.75</v>
      </c>
      <c r="C45" s="74">
        <v>11.350000000000001</v>
      </c>
      <c r="D45" s="74">
        <v>13.950000000000001</v>
      </c>
      <c r="E45" s="74">
        <v>16.400000000000002</v>
      </c>
      <c r="F45" s="74">
        <v>16.8</v>
      </c>
      <c r="G45" s="74">
        <v>15.75</v>
      </c>
      <c r="H45" s="74">
        <v>20</v>
      </c>
      <c r="I45" s="74">
        <v>19.249999999999996</v>
      </c>
      <c r="J45" s="74">
        <v>22.299999999999997</v>
      </c>
      <c r="K45" s="74">
        <v>22.299999999999997</v>
      </c>
      <c r="L45" s="74">
        <v>20.399999999999999</v>
      </c>
      <c r="M45" s="74">
        <v>19</v>
      </c>
      <c r="N45" s="74">
        <v>19.5</v>
      </c>
      <c r="O45" s="74">
        <v>20.5</v>
      </c>
      <c r="P45" s="74">
        <v>24.75</v>
      </c>
      <c r="Q45" s="74">
        <v>22.599999999999998</v>
      </c>
      <c r="R45" s="74">
        <v>24.349999999999998</v>
      </c>
      <c r="S45" s="74">
        <v>25.299999999999997</v>
      </c>
      <c r="T45" s="74">
        <v>22.45</v>
      </c>
      <c r="U45" s="74">
        <v>22.2</v>
      </c>
      <c r="V45" s="74">
        <v>21.4</v>
      </c>
      <c r="W45" s="74">
        <v>21.099999999999998</v>
      </c>
      <c r="X45" s="74">
        <v>19.099999999999998</v>
      </c>
      <c r="Y45" s="74">
        <v>19.650000000000002</v>
      </c>
      <c r="Z45">
        <v>0.64100000000000001</v>
      </c>
      <c r="AA45">
        <v>140</v>
      </c>
      <c r="AB45">
        <f>Z45*AA45/1000</f>
        <v>8.9740000000000014E-2</v>
      </c>
      <c r="AC45" s="74"/>
    </row>
    <row r="46" spans="1:29" x14ac:dyDescent="0.25">
      <c r="A46" s="47"/>
      <c r="B46" s="74">
        <f>(B45/220)^2*$Z45*$AA45</f>
        <v>0.25598613119834707</v>
      </c>
      <c r="C46" s="74">
        <f t="shared" ref="C46" si="474">(C45/220)^2*$Z45*$AA45</f>
        <v>0.23885394938016533</v>
      </c>
      <c r="D46" s="74">
        <f t="shared" ref="D46" si="475">(D45/220)^2*$Z45*$AA45</f>
        <v>0.36081876756198356</v>
      </c>
      <c r="E46" s="74">
        <f t="shared" ref="E46" si="476">(E45/220)^2*$Z45*$AA45</f>
        <v>0.4986874049586778</v>
      </c>
      <c r="F46" s="74">
        <f t="shared" ref="F46" si="477">(F45/220)^2*$Z45*$AA45</f>
        <v>0.5233102809917356</v>
      </c>
      <c r="G46" s="74">
        <f t="shared" ref="G46" si="478">(G45/220)^2*$Z45*$AA45</f>
        <v>0.45994067665289268</v>
      </c>
      <c r="H46" s="74">
        <f t="shared" ref="H46" si="479">(H45/220)^2*$Z45*$AA45</f>
        <v>0.74165289256198352</v>
      </c>
      <c r="I46" s="74">
        <f t="shared" ref="I46" si="480">(I45/220)^2*$Z45*$AA45</f>
        <v>0.68707187499999967</v>
      </c>
      <c r="J46" s="74">
        <f t="shared" ref="J46" si="481">(J45/220)^2*$Z45*$AA45</f>
        <v>0.9220414173553716</v>
      </c>
      <c r="K46" s="74">
        <f t="shared" ref="K46" si="482">(K45/220)^2*$Z45*$AA45</f>
        <v>0.9220414173553716</v>
      </c>
      <c r="L46" s="74">
        <f t="shared" ref="L46" si="483">(L45/220)^2*$Z45*$AA45</f>
        <v>0.77161566942148763</v>
      </c>
      <c r="M46" s="74">
        <f t="shared" ref="M46" si="484">(M45/220)^2*$Z45*$AA45</f>
        <v>0.66934173553719012</v>
      </c>
      <c r="N46" s="74">
        <f t="shared" ref="N46" si="485">(N45/220)^2*$Z45*$AA45</f>
        <v>0.70503378099173564</v>
      </c>
      <c r="O46" s="74">
        <f t="shared" ref="O46" si="486">(O45/220)^2*$Z45*$AA45</f>
        <v>0.779199070247934</v>
      </c>
      <c r="P46" s="74">
        <f t="shared" ref="P46" si="487">(P45/220)^2*$Z45*$AA45</f>
        <v>1.1357718750000001</v>
      </c>
      <c r="Q46" s="74">
        <f t="shared" ref="Q46" si="488">(Q45/220)^2*$Z45*$AA45</f>
        <v>0.94701657851239662</v>
      </c>
      <c r="R46" s="74">
        <f t="shared" ref="R46" si="489">(R45/220)^2*$Z45*$AA45</f>
        <v>1.0993567179752066</v>
      </c>
      <c r="S46" s="74">
        <f t="shared" ref="S46" si="490">(S45/220)^2*$Z45*$AA45</f>
        <v>1.1868114999999997</v>
      </c>
      <c r="T46" s="74">
        <f t="shared" ref="T46" si="491">(T45/220)^2*$Z45*$AA45</f>
        <v>0.93448727995867764</v>
      </c>
      <c r="U46" s="74">
        <f t="shared" ref="U46" si="492">(U45/220)^2*$Z45*$AA45</f>
        <v>0.91379052892561985</v>
      </c>
      <c r="V46" s="74">
        <f t="shared" ref="V46" si="493">(V45/220)^2*$Z45*$AA45</f>
        <v>0.84911839669421474</v>
      </c>
      <c r="W46" s="74">
        <f t="shared" ref="W46" si="494">(W45/220)^2*$Z45*$AA45</f>
        <v>0.82547821074380145</v>
      </c>
      <c r="X46" s="74">
        <f t="shared" ref="X46" si="495">(X45/220)^2*$Z45*$AA45</f>
        <v>0.67640597933884283</v>
      </c>
      <c r="Y46" s="74">
        <f t="shared" ref="Y46" si="496">(Y45/220)^2*$Z45*$AA45</f>
        <v>0.71592217252066126</v>
      </c>
      <c r="AC46" s="74">
        <f>SUM(B46:Y46)</f>
        <v>17.819754308884292</v>
      </c>
    </row>
    <row r="47" spans="1:29" x14ac:dyDescent="0.25">
      <c r="A47" s="47">
        <v>23</v>
      </c>
      <c r="B47" s="74">
        <v>9.4499999999999993</v>
      </c>
      <c r="C47" s="74">
        <v>8.65</v>
      </c>
      <c r="D47" s="74">
        <v>8.8999999999999986</v>
      </c>
      <c r="E47" s="74">
        <v>8.5</v>
      </c>
      <c r="F47" s="74">
        <v>11.95</v>
      </c>
      <c r="G47" s="74">
        <v>12.049999999999999</v>
      </c>
      <c r="H47" s="74">
        <v>12.55</v>
      </c>
      <c r="I47" s="74">
        <v>13.399999999999999</v>
      </c>
      <c r="J47" s="74">
        <v>12.55</v>
      </c>
      <c r="K47" s="74">
        <v>12.55</v>
      </c>
      <c r="L47" s="74">
        <v>7.8500000000000005</v>
      </c>
      <c r="M47" s="74">
        <v>8.25</v>
      </c>
      <c r="N47" s="74">
        <v>8.9000000000000021</v>
      </c>
      <c r="O47" s="74">
        <v>9.6999999999999993</v>
      </c>
      <c r="P47" s="74">
        <v>14.45</v>
      </c>
      <c r="Q47" s="74">
        <v>14.2</v>
      </c>
      <c r="R47" s="74">
        <v>14.45</v>
      </c>
      <c r="S47" s="74">
        <v>12.55</v>
      </c>
      <c r="T47" s="74">
        <v>12</v>
      </c>
      <c r="U47" s="74">
        <v>11.799999999999999</v>
      </c>
      <c r="V47" s="74">
        <v>11.25</v>
      </c>
      <c r="W47" s="74">
        <v>12</v>
      </c>
      <c r="X47" s="74">
        <v>11.799999999999999</v>
      </c>
      <c r="Y47" s="74">
        <v>11.799999999999999</v>
      </c>
      <c r="Z47">
        <v>0.86799999999999999</v>
      </c>
      <c r="AA47">
        <v>90</v>
      </c>
      <c r="AB47">
        <f>Z47*AA47/1000</f>
        <v>7.8120000000000009E-2</v>
      </c>
      <c r="AC47" s="74"/>
    </row>
    <row r="48" spans="1:29" x14ac:dyDescent="0.25">
      <c r="A48" s="47"/>
      <c r="B48" s="74">
        <f>(B47/220)^2*$Z47*$AA47</f>
        <v>0.14413866322314048</v>
      </c>
      <c r="C48" s="74">
        <f t="shared" ref="C48" si="497">(C47/220)^2*$Z47*$AA47</f>
        <v>0.12076722520661159</v>
      </c>
      <c r="D48" s="74">
        <f t="shared" ref="D48" si="498">(D47/220)^2*$Z47*$AA47</f>
        <v>0.12784886776859503</v>
      </c>
      <c r="E48" s="74">
        <f t="shared" ref="E48" si="499">(E47/220)^2*$Z47*$AA47</f>
        <v>0.1166150826446281</v>
      </c>
      <c r="F48" s="74">
        <f t="shared" ref="F48" si="500">(F47/220)^2*$Z47*$AA47</f>
        <v>0.23049031611570248</v>
      </c>
      <c r="G48" s="74">
        <f t="shared" ref="G48" si="501">(G47/220)^2*$Z47*$AA47</f>
        <v>0.23436403512396686</v>
      </c>
      <c r="H48" s="74">
        <f t="shared" ref="H48" si="502">(H47/220)^2*$Z47*$AA47</f>
        <v>0.25421684504132236</v>
      </c>
      <c r="I48" s="74">
        <f t="shared" ref="I48" si="503">(I47/220)^2*$Z47*$AA47</f>
        <v>0.28981874380165284</v>
      </c>
      <c r="J48" s="74">
        <f t="shared" ref="J48" si="504">(J47/220)^2*$Z47*$AA47</f>
        <v>0.25421684504132236</v>
      </c>
      <c r="K48" s="74">
        <f t="shared" ref="K48" si="505">(K47/220)^2*$Z47*$AA47</f>
        <v>0.25421684504132236</v>
      </c>
      <c r="L48" s="74">
        <f t="shared" ref="L48" si="506">(L47/220)^2*$Z47*$AA47</f>
        <v>9.9461770661157037E-2</v>
      </c>
      <c r="M48" s="74">
        <f t="shared" ref="M48" si="507">(M47/220)^2*$Z47*$AA47</f>
        <v>0.10985624999999999</v>
      </c>
      <c r="N48" s="74">
        <f t="shared" ref="N48" si="508">(N47/220)^2*$Z47*$AA47</f>
        <v>0.12784886776859511</v>
      </c>
      <c r="O48" s="74">
        <f t="shared" ref="O48" si="509">(O47/220)^2*$Z47*$AA47</f>
        <v>0.1518659256198347</v>
      </c>
      <c r="P48" s="74">
        <f t="shared" ref="P48" si="510">(P47/220)^2*$Z47*$AA47</f>
        <v>0.33701758884297511</v>
      </c>
      <c r="Q48" s="74">
        <f t="shared" ref="Q48" si="511">(Q47/220)^2*$Z47*$AA47</f>
        <v>0.32545695867768593</v>
      </c>
      <c r="R48" s="74">
        <f t="shared" ref="R48" si="512">(R47/220)^2*$Z47*$AA47</f>
        <v>0.33701758884297511</v>
      </c>
      <c r="S48" s="74">
        <f t="shared" ref="S48" si="513">(S47/220)^2*$Z47*$AA47</f>
        <v>0.25421684504132236</v>
      </c>
      <c r="T48" s="74">
        <f t="shared" ref="T48" si="514">(T47/220)^2*$Z47*$AA47</f>
        <v>0.23242314049586774</v>
      </c>
      <c r="U48" s="74">
        <f t="shared" ref="U48" si="515">(U47/220)^2*$Z47*$AA47</f>
        <v>0.22474026446280987</v>
      </c>
      <c r="V48" s="74">
        <f t="shared" ref="V48" si="516">(V47/220)^2*$Z47*$AA47</f>
        <v>0.20427815082644629</v>
      </c>
      <c r="W48" s="74">
        <f t="shared" ref="W48" si="517">(W47/220)^2*$Z47*$AA47</f>
        <v>0.23242314049586774</v>
      </c>
      <c r="X48" s="74">
        <f t="shared" ref="X48" si="518">(X47/220)^2*$Z47*$AA47</f>
        <v>0.22474026446280987</v>
      </c>
      <c r="Y48" s="74">
        <f t="shared" ref="Y48" si="519">(Y47/220)^2*$Z47*$AA47</f>
        <v>0.22474026446280987</v>
      </c>
      <c r="AC48" s="74">
        <f>SUM(B48:Y48)</f>
        <v>5.1127804896694204</v>
      </c>
    </row>
    <row r="49" spans="1:29" x14ac:dyDescent="0.25">
      <c r="A49" s="47">
        <v>24</v>
      </c>
      <c r="B49" s="74">
        <v>9.9</v>
      </c>
      <c r="C49" s="74">
        <v>9.5</v>
      </c>
      <c r="D49" s="74">
        <v>10.899999999999999</v>
      </c>
      <c r="E49" s="74">
        <v>11.05</v>
      </c>
      <c r="F49" s="74">
        <v>14.650000000000002</v>
      </c>
      <c r="G49" s="74">
        <v>14.250000000000002</v>
      </c>
      <c r="H49" s="74">
        <v>15.6</v>
      </c>
      <c r="I49" s="74">
        <v>15.200000000000001</v>
      </c>
      <c r="J49" s="74">
        <v>14.9</v>
      </c>
      <c r="K49" s="74">
        <v>14.9</v>
      </c>
      <c r="L49" s="74">
        <v>10.6</v>
      </c>
      <c r="M49" s="74">
        <v>9.6999999999999993</v>
      </c>
      <c r="N49" s="74">
        <v>8.9</v>
      </c>
      <c r="O49" s="74">
        <v>9.5</v>
      </c>
      <c r="P49" s="74">
        <v>16.3</v>
      </c>
      <c r="Q49" s="74">
        <v>15.8</v>
      </c>
      <c r="R49" s="74">
        <v>15.100000000000001</v>
      </c>
      <c r="S49" s="74">
        <v>15.3</v>
      </c>
      <c r="T49" s="74">
        <v>13.55</v>
      </c>
      <c r="U49" s="74">
        <v>13.5</v>
      </c>
      <c r="V49" s="74">
        <v>13.799999999999999</v>
      </c>
      <c r="W49" s="74">
        <v>14.25</v>
      </c>
      <c r="X49" s="74">
        <v>12.35</v>
      </c>
      <c r="Y49" s="74">
        <v>13.15</v>
      </c>
      <c r="Z49">
        <v>0.64100000000000001</v>
      </c>
      <c r="AA49">
        <v>120</v>
      </c>
      <c r="AB49">
        <f>Z49*AA49/1000</f>
        <v>7.6920000000000002E-2</v>
      </c>
      <c r="AC49" s="74"/>
    </row>
    <row r="50" spans="1:29" x14ac:dyDescent="0.25">
      <c r="A50" s="47"/>
      <c r="B50" s="74">
        <f>(B49/220)^2*$Z49*$AA49</f>
        <v>0.15576299999999998</v>
      </c>
      <c r="C50" s="74">
        <f t="shared" ref="C50" si="520">(C49/220)^2*$Z49*$AA49</f>
        <v>0.14343037190082644</v>
      </c>
      <c r="D50" s="74">
        <f t="shared" ref="D50" si="521">(D49/220)^2*$Z49*$AA49</f>
        <v>0.18881952892561976</v>
      </c>
      <c r="E50" s="74">
        <f t="shared" ref="E50" si="522">(E49/220)^2*$Z49*$AA49</f>
        <v>0.19405215495867773</v>
      </c>
      <c r="F50" s="74">
        <f t="shared" ref="F50" si="523">(F49/220)^2*$Z49*$AA49</f>
        <v>0.34109013842975222</v>
      </c>
      <c r="G50" s="74">
        <f t="shared" ref="G50" si="524">(G49/220)^2*$Z49*$AA49</f>
        <v>0.32271833677685968</v>
      </c>
      <c r="H50" s="74">
        <f t="shared" ref="H50" si="525">(H49/220)^2*$Z49*$AA49</f>
        <v>0.38676138842975205</v>
      </c>
      <c r="I50" s="74">
        <f t="shared" ref="I50" si="526">(I49/220)^2*$Z49*$AA49</f>
        <v>0.3671817520661157</v>
      </c>
      <c r="J50" s="74">
        <f t="shared" ref="J50" si="527">(J49/220)^2*$Z49*$AA49</f>
        <v>0.35283076859504137</v>
      </c>
      <c r="K50" s="74">
        <f t="shared" ref="K50" si="528">(K49/220)^2*$Z49*$AA49</f>
        <v>0.35283076859504137</v>
      </c>
      <c r="L50" s="74">
        <f t="shared" ref="L50" si="529">(L49/220)^2*$Z49*$AA49</f>
        <v>0.17856882644628097</v>
      </c>
      <c r="M50" s="74">
        <f t="shared" ref="M50" si="530">(M49/220)^2*$Z49*$AA49</f>
        <v>0.14953311570247935</v>
      </c>
      <c r="N50" s="74">
        <f t="shared" ref="N50" si="531">(N49/220)^2*$Z49*$AA49</f>
        <v>0.12588498347107441</v>
      </c>
      <c r="O50" s="74">
        <f t="shared" ref="O50" si="532">(O49/220)^2*$Z49*$AA49</f>
        <v>0.14343037190082644</v>
      </c>
      <c r="P50" s="74">
        <f t="shared" ref="P50" si="533">(P49/220)^2*$Z49*$AA49</f>
        <v>0.42224947933884305</v>
      </c>
      <c r="Q50" s="74">
        <f t="shared" ref="Q50" si="534">(Q49/220)^2*$Z49*$AA49</f>
        <v>0.39674191735537195</v>
      </c>
      <c r="R50" s="74">
        <f t="shared" ref="R50" si="535">(R49/220)^2*$Z49*$AA49</f>
        <v>0.36236630578512413</v>
      </c>
      <c r="S50" s="74">
        <f t="shared" ref="S50" si="536">(S49/220)^2*$Z49*$AA49</f>
        <v>0.37202898347107438</v>
      </c>
      <c r="T50" s="74">
        <f t="shared" ref="T50" si="537">(T49/220)^2*$Z49*$AA49</f>
        <v>0.29179141115702478</v>
      </c>
      <c r="U50" s="74">
        <f t="shared" ref="U50" si="538">(U49/220)^2*$Z49*$AA49</f>
        <v>0.28964194214876032</v>
      </c>
      <c r="V50" s="74">
        <f t="shared" ref="V50" si="539">(V49/220)^2*$Z49*$AA49</f>
        <v>0.30265795041322319</v>
      </c>
      <c r="W50" s="74">
        <f t="shared" ref="W50" si="540">(W49/220)^2*$Z49*$AA49</f>
        <v>0.32271833677685957</v>
      </c>
      <c r="X50" s="74">
        <f t="shared" ref="X50" si="541">(X49/220)^2*$Z49*$AA49</f>
        <v>0.2423973285123967</v>
      </c>
      <c r="Y50" s="74">
        <f t="shared" ref="Y50" si="542">(Y49/220)^2*$Z49*$AA49</f>
        <v>0.27481815495867767</v>
      </c>
      <c r="AC50" s="74">
        <f>SUM(B50:Y50)</f>
        <v>6.6803073161157034</v>
      </c>
    </row>
    <row r="51" spans="1:29" x14ac:dyDescent="0.25">
      <c r="A51" s="47">
        <v>25</v>
      </c>
      <c r="B51" s="74">
        <v>12.05</v>
      </c>
      <c r="C51" s="74">
        <v>11.2</v>
      </c>
      <c r="D51" s="74">
        <v>10</v>
      </c>
      <c r="E51" s="74">
        <v>10.7</v>
      </c>
      <c r="F51" s="74">
        <v>13.55</v>
      </c>
      <c r="G51" s="74">
        <v>13.350000000000001</v>
      </c>
      <c r="H51" s="74">
        <v>15.75</v>
      </c>
      <c r="I51" s="74">
        <v>15.2</v>
      </c>
      <c r="J51" s="74">
        <v>15.150000000000002</v>
      </c>
      <c r="K51" s="74">
        <v>15.150000000000002</v>
      </c>
      <c r="L51" s="74">
        <v>11.149999999999999</v>
      </c>
      <c r="M51" s="74">
        <v>11.85</v>
      </c>
      <c r="N51" s="74">
        <v>14.9</v>
      </c>
      <c r="O51" s="74">
        <v>15.400000000000002</v>
      </c>
      <c r="P51" s="74">
        <v>18.25</v>
      </c>
      <c r="Q51" s="74">
        <v>17</v>
      </c>
      <c r="R51" s="74">
        <v>18.05</v>
      </c>
      <c r="S51" s="74">
        <v>16.7</v>
      </c>
      <c r="T51" s="74">
        <v>13.95</v>
      </c>
      <c r="U51" s="74">
        <v>14.399999999999999</v>
      </c>
      <c r="V51" s="74">
        <v>14.399999999999999</v>
      </c>
      <c r="W51" s="74">
        <v>14.8</v>
      </c>
      <c r="X51" s="74">
        <v>14.150000000000002</v>
      </c>
      <c r="Y51" s="74">
        <v>13.95</v>
      </c>
      <c r="Z51">
        <v>0.86799999999999999</v>
      </c>
      <c r="AA51">
        <v>100</v>
      </c>
      <c r="AB51">
        <f>Z51*AA51/1000</f>
        <v>8.6800000000000002E-2</v>
      </c>
      <c r="AC51" s="74"/>
    </row>
    <row r="52" spans="1:29" x14ac:dyDescent="0.25">
      <c r="A52" s="47"/>
      <c r="B52" s="74">
        <f>(B51/220)^2*$Z51*$AA51</f>
        <v>0.26040448347107442</v>
      </c>
      <c r="C52" s="74">
        <f t="shared" ref="C52" si="543">(C51/220)^2*$Z51*$AA51</f>
        <v>0.22496264462809915</v>
      </c>
      <c r="D52" s="74">
        <f t="shared" ref="D52" si="544">(D51/220)^2*$Z51*$AA51</f>
        <v>0.17933884297520661</v>
      </c>
      <c r="E52" s="74">
        <f t="shared" ref="E52" si="545">(E51/220)^2*$Z51*$AA51</f>
        <v>0.20532504132231402</v>
      </c>
      <c r="F52" s="74">
        <f t="shared" ref="F52" si="546">(F51/220)^2*$Z51*$AA51</f>
        <v>0.32927059917355367</v>
      </c>
      <c r="G52" s="74">
        <f t="shared" ref="G52" si="547">(G51/220)^2*$Z51*$AA51</f>
        <v>0.31962216942148769</v>
      </c>
      <c r="H52" s="74">
        <f t="shared" ref="H52" si="548">(H51/220)^2*$Z51*$AA51</f>
        <v>0.44487241735537192</v>
      </c>
      <c r="I52" s="74">
        <f t="shared" ref="I52" si="549">(I51/220)^2*$Z51*$AA51</f>
        <v>0.41434446280991732</v>
      </c>
      <c r="J52" s="74">
        <f t="shared" ref="J52" si="550">(J51/220)^2*$Z51*$AA51</f>
        <v>0.41162299586776874</v>
      </c>
      <c r="K52" s="74">
        <f t="shared" ref="K52" si="551">(K51/220)^2*$Z51*$AA51</f>
        <v>0.41162299586776874</v>
      </c>
      <c r="L52" s="74">
        <f t="shared" ref="L52" si="552">(L51/220)^2*$Z51*$AA51</f>
        <v>0.22295853305785118</v>
      </c>
      <c r="M52" s="74">
        <f t="shared" ref="M52" si="553">(M51/220)^2*$Z51*$AA51</f>
        <v>0.25183208677685948</v>
      </c>
      <c r="N52" s="74">
        <f t="shared" ref="N52" si="554">(N51/220)^2*$Z51*$AA51</f>
        <v>0.39815016528925629</v>
      </c>
      <c r="O52" s="74">
        <f t="shared" ref="O52" si="555">(O51/220)^2*$Z51*$AA51</f>
        <v>0.42532000000000003</v>
      </c>
      <c r="P52" s="74">
        <f t="shared" ref="P52" si="556">(P51/220)^2*$Z51*$AA51</f>
        <v>0.59731043388429761</v>
      </c>
      <c r="Q52" s="74">
        <f t="shared" ref="Q52" si="557">(Q51/220)^2*$Z51*$AA51</f>
        <v>0.51828925619834709</v>
      </c>
      <c r="R52" s="74">
        <f t="shared" ref="R52" si="558">(R51/220)^2*$Z51*$AA51</f>
        <v>0.58429043388429747</v>
      </c>
      <c r="S52" s="74">
        <f t="shared" ref="S52" si="559">(S51/220)^2*$Z51*$AA51</f>
        <v>0.50015809917355381</v>
      </c>
      <c r="T52" s="74">
        <f t="shared" ref="T52" si="560">(T51/220)^2*$Z51*$AA51</f>
        <v>0.34899787190082637</v>
      </c>
      <c r="U52" s="74">
        <f t="shared" ref="U52" si="561">(U51/220)^2*$Z51*$AA51</f>
        <v>0.3718770247933883</v>
      </c>
      <c r="V52" s="74">
        <f t="shared" ref="V52" si="562">(V51/220)^2*$Z51*$AA51</f>
        <v>0.3718770247933883</v>
      </c>
      <c r="W52" s="74">
        <f t="shared" ref="W52" si="563">(W51/220)^2*$Z51*$AA51</f>
        <v>0.39282380165289255</v>
      </c>
      <c r="X52" s="74">
        <f t="shared" ref="X52" si="564">(X51/220)^2*$Z51*$AA51</f>
        <v>0.35907671487603321</v>
      </c>
      <c r="Y52" s="74">
        <f t="shared" ref="Y52" si="565">(Y51/220)^2*$Z51*$AA51</f>
        <v>0.34899787190082637</v>
      </c>
      <c r="AC52" s="74">
        <f>SUM(B52:Y52)</f>
        <v>8.8933459710743819</v>
      </c>
    </row>
    <row r="53" spans="1:29" x14ac:dyDescent="0.25">
      <c r="A53" s="47">
        <v>26</v>
      </c>
      <c r="B53" s="74">
        <v>9.5</v>
      </c>
      <c r="C53" s="74">
        <v>7.8</v>
      </c>
      <c r="D53" s="74">
        <v>5.7999999999999989</v>
      </c>
      <c r="E53" s="74">
        <v>5.9499999999999993</v>
      </c>
      <c r="F53" s="74">
        <v>11.900000000000002</v>
      </c>
      <c r="G53" s="74">
        <v>13.549999999999999</v>
      </c>
      <c r="H53" s="74">
        <v>14.799999999999997</v>
      </c>
      <c r="I53" s="74">
        <v>15.7</v>
      </c>
      <c r="J53" s="74">
        <v>16.899999999999999</v>
      </c>
      <c r="K53" s="74">
        <v>16.899999999999999</v>
      </c>
      <c r="L53" s="74">
        <v>16.5</v>
      </c>
      <c r="M53" s="74">
        <v>16.100000000000001</v>
      </c>
      <c r="N53" s="74">
        <v>15.25</v>
      </c>
      <c r="O53" s="74">
        <v>17</v>
      </c>
      <c r="P53" s="74">
        <v>18.3</v>
      </c>
      <c r="Q53" s="74">
        <v>18.5</v>
      </c>
      <c r="R53" s="74">
        <v>18.399999999999999</v>
      </c>
      <c r="S53" s="74">
        <v>17.100000000000001</v>
      </c>
      <c r="T53" s="74">
        <v>14.6</v>
      </c>
      <c r="U53" s="74">
        <v>15.9</v>
      </c>
      <c r="V53" s="74">
        <v>12.2</v>
      </c>
      <c r="W53" s="74">
        <v>13.399999999999999</v>
      </c>
      <c r="X53" s="74">
        <v>13.55</v>
      </c>
      <c r="Y53" s="74">
        <v>13.049999999999999</v>
      </c>
      <c r="Z53">
        <v>0.64100000000000001</v>
      </c>
      <c r="AA53">
        <v>130</v>
      </c>
      <c r="AB53">
        <f>Z53*AA53/1000</f>
        <v>8.3330000000000001E-2</v>
      </c>
      <c r="AC53" s="74"/>
    </row>
    <row r="54" spans="1:29" x14ac:dyDescent="0.25">
      <c r="A54" s="47"/>
      <c r="B54" s="74">
        <f>(B53/220)^2*$Z53*$AA53</f>
        <v>0.15538290289256199</v>
      </c>
      <c r="C54" s="74">
        <f t="shared" ref="C54" si="566">(C53/220)^2*$Z53*$AA53</f>
        <v>0.10474787603305784</v>
      </c>
      <c r="D54" s="74">
        <f t="shared" ref="D54" si="567">(D53/220)^2*$Z53*$AA53</f>
        <v>5.7917793388429735E-2</v>
      </c>
      <c r="E54" s="74">
        <f t="shared" ref="E54" si="568">(E53/220)^2*$Z53*$AA53</f>
        <v>6.0952279442148753E-2</v>
      </c>
      <c r="F54" s="74">
        <f t="shared" ref="F54" si="569">(F53/220)^2*$Z53*$AA53</f>
        <v>0.2438091177685951</v>
      </c>
      <c r="G54" s="74">
        <f t="shared" ref="G54" si="570">(G53/220)^2*$Z53*$AA53</f>
        <v>0.31610736208677681</v>
      </c>
      <c r="H54" s="74">
        <f t="shared" ref="H54" si="571">(H53/220)^2*$Z53*$AA53</f>
        <v>0.37711990082644614</v>
      </c>
      <c r="I54" s="74">
        <f t="shared" ref="I54" si="572">(I53/220)^2*$Z53*$AA53</f>
        <v>0.4243804070247934</v>
      </c>
      <c r="J54" s="74">
        <f t="shared" ref="J54" si="573">(J53/220)^2*$Z53*$AA53</f>
        <v>0.49173308471074367</v>
      </c>
      <c r="K54" s="74">
        <f t="shared" ref="K54" si="574">(K53/220)^2*$Z53*$AA53</f>
        <v>0.49173308471074367</v>
      </c>
      <c r="L54" s="74">
        <f t="shared" ref="L54" si="575">(L53/220)^2*$Z53*$AA53</f>
        <v>0.46873124999999999</v>
      </c>
      <c r="M54" s="74">
        <f t="shared" ref="M54" si="576">(M53/220)^2*$Z53*$AA53</f>
        <v>0.44628035743801669</v>
      </c>
      <c r="N54" s="74">
        <f t="shared" ref="N54" si="577">(N53/220)^2*$Z53*$AA53</f>
        <v>0.40040151084710746</v>
      </c>
      <c r="O54" s="74">
        <f t="shared" ref="O54" si="578">(O53/220)^2*$Z53*$AA53</f>
        <v>0.49756962809917349</v>
      </c>
      <c r="P54" s="74">
        <f t="shared" ref="P54" si="579">(P53/220)^2*$Z53*$AA53</f>
        <v>0.57657817561983493</v>
      </c>
      <c r="Q54" s="74">
        <f t="shared" ref="Q54" si="580">(Q53/220)^2*$Z53*$AA53</f>
        <v>0.58924984504132238</v>
      </c>
      <c r="R54" s="74">
        <f t="shared" ref="R54" si="581">(R53/220)^2*$Z53*$AA53</f>
        <v>0.5828967933884297</v>
      </c>
      <c r="S54" s="74">
        <f t="shared" ref="S54" si="582">(S53/220)^2*$Z53*$AA53</f>
        <v>0.50344060537190083</v>
      </c>
      <c r="T54" s="74">
        <f t="shared" ref="T54" si="583">(T53/220)^2*$Z53*$AA53</f>
        <v>0.36699633884297517</v>
      </c>
      <c r="U54" s="74">
        <f t="shared" ref="U54" si="584">(U53/220)^2*$Z53*$AA53</f>
        <v>0.43526151446281003</v>
      </c>
      <c r="V54" s="74">
        <f t="shared" ref="V54" si="585">(V53/220)^2*$Z53*$AA53</f>
        <v>0.25625696694214878</v>
      </c>
      <c r="W54" s="74">
        <f t="shared" ref="W54" si="586">(W53/220)^2*$Z53*$AA53</f>
        <v>0.30914741322314043</v>
      </c>
      <c r="X54" s="74">
        <f t="shared" ref="X54" si="587">(X53/220)^2*$Z53*$AA53</f>
        <v>0.31610736208677687</v>
      </c>
      <c r="Y54" s="74">
        <f t="shared" ref="Y54" si="588">(Y53/220)^2*$Z53*$AA53</f>
        <v>0.29320882902892559</v>
      </c>
      <c r="AC54" s="74">
        <f>SUM(B54:Y54)</f>
        <v>8.7660103992768601</v>
      </c>
    </row>
    <row r="55" spans="1:29" x14ac:dyDescent="0.25">
      <c r="A55" s="47">
        <v>27</v>
      </c>
      <c r="B55" s="74">
        <v>7.6</v>
      </c>
      <c r="C55" s="74">
        <v>6.6</v>
      </c>
      <c r="D55" s="74">
        <v>10.75</v>
      </c>
      <c r="E55" s="74">
        <v>12.399999999999999</v>
      </c>
      <c r="F55" s="74">
        <v>11.850000000000001</v>
      </c>
      <c r="G55" s="74">
        <v>11.7</v>
      </c>
      <c r="H55" s="74">
        <v>16.299999999999997</v>
      </c>
      <c r="I55" s="74">
        <v>16</v>
      </c>
      <c r="J55" s="74">
        <v>18.25</v>
      </c>
      <c r="K55" s="74">
        <v>18.25</v>
      </c>
      <c r="L55" s="74">
        <v>17</v>
      </c>
      <c r="M55" s="74">
        <v>16.5</v>
      </c>
      <c r="N55" s="74">
        <v>15.1</v>
      </c>
      <c r="O55" s="74">
        <v>16.25</v>
      </c>
      <c r="P55" s="74">
        <v>19.75</v>
      </c>
      <c r="Q55" s="74">
        <v>18.75</v>
      </c>
      <c r="R55" s="74">
        <v>21</v>
      </c>
      <c r="S55" s="74">
        <v>19.2</v>
      </c>
      <c r="T55" s="74">
        <v>17.850000000000001</v>
      </c>
      <c r="U55" s="74">
        <v>17.600000000000001</v>
      </c>
      <c r="V55" s="74">
        <v>16.3</v>
      </c>
      <c r="W55" s="74">
        <v>15.3</v>
      </c>
      <c r="X55" s="74">
        <v>14.05</v>
      </c>
      <c r="Y55" s="74">
        <v>13.8</v>
      </c>
      <c r="Z55">
        <v>0.86799999999999999</v>
      </c>
      <c r="AA55">
        <v>110</v>
      </c>
      <c r="AB55">
        <f>Z55*AA55/1000</f>
        <v>9.5480000000000009E-2</v>
      </c>
      <c r="AC55" s="74"/>
    </row>
    <row r="56" spans="1:29" x14ac:dyDescent="0.25">
      <c r="A56" s="47"/>
      <c r="B56" s="74">
        <f>(B55/220)^2*$Z55*$AA55</f>
        <v>0.11394472727272725</v>
      </c>
      <c r="C56" s="74">
        <f t="shared" ref="C56" si="589">(C55/220)^2*$Z55*$AA55</f>
        <v>8.5932000000000008E-2</v>
      </c>
      <c r="D56" s="74">
        <f t="shared" ref="D56" si="590">(D55/220)^2*$Z55*$AA55</f>
        <v>0.22797329545454548</v>
      </c>
      <c r="E56" s="74">
        <f t="shared" ref="E56" si="591">(E55/220)^2*$Z55*$AA55</f>
        <v>0.3033265454545454</v>
      </c>
      <c r="F56" s="74">
        <f t="shared" ref="F56" si="592">(F55/220)^2*$Z55*$AA55</f>
        <v>0.27701529545454556</v>
      </c>
      <c r="G56" s="74">
        <f t="shared" ref="G56" si="593">(G55/220)^2*$Z55*$AA55</f>
        <v>0.27004663636363629</v>
      </c>
      <c r="H56" s="74">
        <f t="shared" ref="H56" si="594">(H55/220)^2*$Z55*$AA55</f>
        <v>0.52413390909090896</v>
      </c>
      <c r="I56" s="74">
        <f t="shared" ref="I56" si="595">(I55/220)^2*$Z55*$AA55</f>
        <v>0.50501818181818181</v>
      </c>
      <c r="J56" s="74">
        <f t="shared" ref="J56" si="596">(J55/220)^2*$Z55*$AA55</f>
        <v>0.65704147727272733</v>
      </c>
      <c r="K56" s="74">
        <f t="shared" ref="K56" si="597">(K55/220)^2*$Z55*$AA55</f>
        <v>0.65704147727272733</v>
      </c>
      <c r="L56" s="74">
        <f t="shared" ref="L56" si="598">(L55/220)^2*$Z55*$AA55</f>
        <v>0.57011818181818175</v>
      </c>
      <c r="M56" s="74">
        <f t="shared" ref="M56" si="599">(M55/220)^2*$Z55*$AA55</f>
        <v>0.53707499999999997</v>
      </c>
      <c r="N56" s="74">
        <f t="shared" ref="N56" si="600">(N55/220)^2*$Z55*$AA55</f>
        <v>0.44980154545454543</v>
      </c>
      <c r="O56" s="74">
        <f t="shared" ref="O56" si="601">(O55/220)^2*$Z55*$AA55</f>
        <v>0.52092329545454552</v>
      </c>
      <c r="P56" s="74">
        <f t="shared" ref="P56" si="602">(P55/220)^2*$Z55*$AA55</f>
        <v>0.76948693181818173</v>
      </c>
      <c r="Q56" s="74">
        <f t="shared" ref="Q56" si="603">(Q55/220)^2*$Z55*$AA55</f>
        <v>0.69353693181818177</v>
      </c>
      <c r="R56" s="74">
        <f t="shared" ref="R56" si="604">(R55/220)^2*$Z55*$AA55</f>
        <v>0.86997272727272734</v>
      </c>
      <c r="S56" s="74">
        <f t="shared" ref="S56" si="605">(S55/220)^2*$Z55*$AA55</f>
        <v>0.72722618181818166</v>
      </c>
      <c r="T56" s="74">
        <f t="shared" ref="T56" si="606">(T55/220)^2*$Z55*$AA55</f>
        <v>0.62855529545454558</v>
      </c>
      <c r="U56" s="74">
        <f t="shared" ref="U56" si="607">(U55/220)^2*$Z55*$AA55</f>
        <v>0.61107200000000006</v>
      </c>
      <c r="V56" s="74">
        <f t="shared" ref="V56" si="608">(V55/220)^2*$Z55*$AA55</f>
        <v>0.52413390909090907</v>
      </c>
      <c r="W56" s="74">
        <f t="shared" ref="W56" si="609">(W55/220)^2*$Z55*$AA55</f>
        <v>0.46179572727272733</v>
      </c>
      <c r="X56" s="74">
        <f t="shared" ref="X56" si="610">(X55/220)^2*$Z55*$AA55</f>
        <v>0.38942129545454557</v>
      </c>
      <c r="Y56" s="74">
        <f t="shared" ref="Y56" si="611">(Y55/220)^2*$Z55*$AA55</f>
        <v>0.37568618181818186</v>
      </c>
      <c r="AC56" s="74">
        <f>SUM(B56:Y56)</f>
        <v>11.750278749999998</v>
      </c>
    </row>
    <row r="57" spans="1:29" x14ac:dyDescent="0.25">
      <c r="A57" s="47">
        <v>28</v>
      </c>
      <c r="B57" s="74">
        <v>7.35</v>
      </c>
      <c r="C57" s="74">
        <v>7.35</v>
      </c>
      <c r="D57" s="74">
        <v>9.8500000000000014</v>
      </c>
      <c r="E57" s="74">
        <v>11.65</v>
      </c>
      <c r="F57" s="74">
        <v>10.9</v>
      </c>
      <c r="G57" s="74">
        <v>10.1</v>
      </c>
      <c r="H57" s="74">
        <v>13.6</v>
      </c>
      <c r="I57" s="74">
        <v>13.299999999999999</v>
      </c>
      <c r="J57" s="74">
        <v>15.899999999999999</v>
      </c>
      <c r="K57" s="74">
        <v>15.899999999999999</v>
      </c>
      <c r="L57" s="74">
        <v>15.549999999999999</v>
      </c>
      <c r="M57" s="74">
        <v>15.049999999999999</v>
      </c>
      <c r="N57" s="74">
        <v>15.3</v>
      </c>
      <c r="O57" s="74">
        <v>17.05</v>
      </c>
      <c r="P57" s="74">
        <v>17.5</v>
      </c>
      <c r="Q57" s="74">
        <v>16.05</v>
      </c>
      <c r="R57" s="74">
        <v>18.149999999999999</v>
      </c>
      <c r="S57" s="74">
        <v>16.899999999999999</v>
      </c>
      <c r="T57" s="74">
        <v>15.05</v>
      </c>
      <c r="U57" s="74">
        <v>15.299999999999999</v>
      </c>
      <c r="V57" s="74">
        <v>14.7</v>
      </c>
      <c r="W57" s="74">
        <v>14.85</v>
      </c>
      <c r="X57" s="74">
        <v>13.200000000000001</v>
      </c>
      <c r="Y57" s="74">
        <v>12.950000000000001</v>
      </c>
      <c r="Z57">
        <v>0.64100000000000001</v>
      </c>
      <c r="AA57">
        <v>140</v>
      </c>
      <c r="AB57">
        <f>Z57*AA57/1000</f>
        <v>8.9740000000000014E-2</v>
      </c>
      <c r="AC57" s="74"/>
    </row>
    <row r="58" spans="1:29" x14ac:dyDescent="0.25">
      <c r="A58" s="47"/>
      <c r="B58" s="74">
        <f>(B57/220)^2*$Z57*$AA57</f>
        <v>0.1001648584710744</v>
      </c>
      <c r="C58" s="74">
        <f t="shared" ref="C58" si="612">(C57/220)^2*$Z57*$AA57</f>
        <v>0.1001648584710744</v>
      </c>
      <c r="D58" s="74">
        <f t="shared" ref="D58" si="613">(D57/220)^2*$Z57*$AA57</f>
        <v>0.17989254442148761</v>
      </c>
      <c r="E58" s="74">
        <f t="shared" ref="E58" si="614">(E57/220)^2*$Z57*$AA57</f>
        <v>0.25164746177685954</v>
      </c>
      <c r="F58" s="74">
        <f t="shared" ref="F58" si="615">(F57/220)^2*$Z57*$AA57</f>
        <v>0.22028945041322315</v>
      </c>
      <c r="G58" s="74">
        <f t="shared" ref="G58" si="616">(G57/220)^2*$Z57*$AA57</f>
        <v>0.18914002892561985</v>
      </c>
      <c r="H58" s="74">
        <f t="shared" ref="H58" si="617">(H57/220)^2*$Z57*$AA57</f>
        <v>0.34294029752066107</v>
      </c>
      <c r="I58" s="74">
        <f t="shared" ref="I58" si="618">(I57/220)^2*$Z57*$AA57</f>
        <v>0.32797745041322307</v>
      </c>
      <c r="J58" s="74">
        <f t="shared" ref="J58" si="619">(J57/220)^2*$Z57*$AA57</f>
        <v>0.46874316942148753</v>
      </c>
      <c r="K58" s="74">
        <f t="shared" ref="K58" si="620">(K57/220)^2*$Z57*$AA57</f>
        <v>0.46874316942148753</v>
      </c>
      <c r="L58" s="74">
        <f t="shared" ref="L58" si="621">(L57/220)^2*$Z57*$AA57</f>
        <v>0.44833380888429752</v>
      </c>
      <c r="M58" s="74">
        <f t="shared" ref="M58" si="622">(M57/220)^2*$Z57*$AA57</f>
        <v>0.41996558574380166</v>
      </c>
      <c r="N58" s="74">
        <f t="shared" ref="N58" si="623">(N57/220)^2*$Z57*$AA57</f>
        <v>0.4340338140495868</v>
      </c>
      <c r="O58" s="74">
        <f t="shared" ref="O58" si="624">(O57/220)^2*$Z57*$AA57</f>
        <v>0.53900087500000005</v>
      </c>
      <c r="P58" s="74">
        <f t="shared" ref="P58" si="625">(P57/220)^2*$Z57*$AA57</f>
        <v>0.56782799586776855</v>
      </c>
      <c r="Q58" s="74">
        <f t="shared" ref="Q58" si="626">(Q57/220)^2*$Z57*$AA57</f>
        <v>0.47762909814049587</v>
      </c>
      <c r="R58" s="74">
        <f t="shared" ref="R58" si="627">(R57/220)^2*$Z57*$AA57</f>
        <v>0.61079287499999979</v>
      </c>
      <c r="S58" s="74">
        <f t="shared" ref="S58" si="628">(S57/220)^2*$Z57*$AA57</f>
        <v>0.52955870661157012</v>
      </c>
      <c r="T58" s="74">
        <f t="shared" ref="T58" si="629">(T57/220)^2*$Z57*$AA57</f>
        <v>0.41996558574380166</v>
      </c>
      <c r="U58" s="74">
        <f t="shared" ref="U58" si="630">(U57/220)^2*$Z57*$AA57</f>
        <v>0.43403381404958663</v>
      </c>
      <c r="V58" s="74">
        <f t="shared" ref="V58" si="631">(V57/220)^2*$Z57*$AA57</f>
        <v>0.40065943388429759</v>
      </c>
      <c r="W58" s="74">
        <f t="shared" ref="W58" si="632">(W57/220)^2*$Z57*$AA57</f>
        <v>0.40887787500000006</v>
      </c>
      <c r="X58" s="74">
        <f t="shared" ref="X58" si="633">(X57/220)^2*$Z57*$AA57</f>
        <v>0.32306400000000007</v>
      </c>
      <c r="Y58" s="74">
        <f t="shared" ref="Y58" si="634">(Y57/220)^2*$Z57*$AA57</f>
        <v>0.31094261053719013</v>
      </c>
      <c r="AC58" s="74">
        <f>SUM(B58:Y58)</f>
        <v>8.9743893677685946</v>
      </c>
    </row>
    <row r="59" spans="1:29" x14ac:dyDescent="0.25">
      <c r="A59" s="47">
        <v>29</v>
      </c>
      <c r="B59" s="74">
        <v>9.1999999999999993</v>
      </c>
      <c r="C59" s="74">
        <v>6.45</v>
      </c>
      <c r="D59" s="74">
        <v>6.3000000000000007</v>
      </c>
      <c r="E59" s="74">
        <v>6.85</v>
      </c>
      <c r="F59" s="74">
        <v>11.650000000000002</v>
      </c>
      <c r="G59" s="74">
        <v>13.15</v>
      </c>
      <c r="H59" s="74">
        <v>16.099999999999998</v>
      </c>
      <c r="I59" s="74">
        <v>15.899999999999999</v>
      </c>
      <c r="J59" s="74">
        <v>15.700000000000001</v>
      </c>
      <c r="K59" s="74">
        <v>15.700000000000001</v>
      </c>
      <c r="L59" s="74">
        <v>14.9</v>
      </c>
      <c r="M59" s="74">
        <v>14.9</v>
      </c>
      <c r="N59" s="74">
        <v>12.899999999999999</v>
      </c>
      <c r="O59" s="74">
        <v>13.45</v>
      </c>
      <c r="P59" s="74">
        <v>17.2</v>
      </c>
      <c r="Q59" s="74">
        <v>16.7</v>
      </c>
      <c r="R59" s="74">
        <v>16.8</v>
      </c>
      <c r="S59" s="74">
        <v>15</v>
      </c>
      <c r="T59" s="74">
        <v>12.1</v>
      </c>
      <c r="U59" s="74">
        <v>13.8</v>
      </c>
      <c r="V59" s="74">
        <v>12.2</v>
      </c>
      <c r="W59" s="74">
        <v>12.25</v>
      </c>
      <c r="X59" s="74">
        <v>11.6</v>
      </c>
      <c r="Y59" s="74">
        <v>11.2</v>
      </c>
      <c r="Z59">
        <v>0.86799999999999999</v>
      </c>
      <c r="AA59">
        <v>90</v>
      </c>
      <c r="AB59">
        <f>Z59*AA59/1000</f>
        <v>7.8120000000000009E-2</v>
      </c>
      <c r="AC59" s="74"/>
    </row>
    <row r="60" spans="1:29" x14ac:dyDescent="0.25">
      <c r="A60" s="47"/>
      <c r="B60" s="74">
        <f>(B59/220)^2*$Z59*$AA59</f>
        <v>0.13661315702479337</v>
      </c>
      <c r="C60" s="74">
        <f t="shared" ref="C60" si="635">(C59/220)^2*$Z59*$AA59</f>
        <v>6.7148497933884305E-2</v>
      </c>
      <c r="D60" s="74">
        <f t="shared" ref="D60" si="636">(D59/220)^2*$Z59*$AA59</f>
        <v>6.4061628099173568E-2</v>
      </c>
      <c r="E60" s="74">
        <f t="shared" ref="E60" si="637">(E59/220)^2*$Z59*$AA59</f>
        <v>7.5735241735537182E-2</v>
      </c>
      <c r="F60" s="74">
        <f t="shared" ref="F60" si="638">(F59/220)^2*$Z59*$AA59</f>
        <v>0.21906284504132237</v>
      </c>
      <c r="G60" s="74">
        <f t="shared" ref="G60" si="639">(G59/220)^2*$Z59*$AA59</f>
        <v>0.2791054896694215</v>
      </c>
      <c r="H60" s="74">
        <f t="shared" ref="H60" si="640">(H59/220)^2*$Z59*$AA59</f>
        <v>0.41837779338842962</v>
      </c>
      <c r="I60" s="74">
        <f t="shared" ref="I60" si="641">(I59/220)^2*$Z59*$AA59</f>
        <v>0.40804787603305781</v>
      </c>
      <c r="J60" s="74">
        <f t="shared" ref="J60" si="642">(J59/220)^2*$Z59*$AA59</f>
        <v>0.39784708264462815</v>
      </c>
      <c r="K60" s="74">
        <f t="shared" ref="K60" si="643">(K59/220)^2*$Z59*$AA59</f>
        <v>0.39784708264462815</v>
      </c>
      <c r="L60" s="74">
        <f t="shared" ref="L60" si="644">(L59/220)^2*$Z59*$AA59</f>
        <v>0.35833514876033068</v>
      </c>
      <c r="M60" s="74">
        <f t="shared" ref="M60" si="645">(M59/220)^2*$Z59*$AA59</f>
        <v>0.35833514876033068</v>
      </c>
      <c r="N60" s="74">
        <f t="shared" ref="N60" si="646">(N59/220)^2*$Z59*$AA59</f>
        <v>0.26859399173553716</v>
      </c>
      <c r="O60" s="74">
        <f t="shared" ref="O60" si="647">(O59/220)^2*$Z59*$AA59</f>
        <v>0.29198560537190082</v>
      </c>
      <c r="P60" s="74">
        <f t="shared" ref="P60" si="648">(P59/220)^2*$Z59*$AA59</f>
        <v>0.47750042975206602</v>
      </c>
      <c r="Q60" s="74">
        <f t="shared" ref="Q60" si="649">(Q59/220)^2*$Z59*$AA59</f>
        <v>0.45014228925619837</v>
      </c>
      <c r="R60" s="74">
        <f t="shared" ref="R60" si="650">(R59/220)^2*$Z59*$AA59</f>
        <v>0.45554935537190089</v>
      </c>
      <c r="S60" s="74">
        <f t="shared" ref="S60" si="651">(S59/220)^2*$Z59*$AA59</f>
        <v>0.36316115702479329</v>
      </c>
      <c r="T60" s="74">
        <f t="shared" ref="T60" si="652">(T59/220)^2*$Z59*$AA59</f>
        <v>0.236313</v>
      </c>
      <c r="U60" s="74">
        <f t="shared" ref="U60" si="653">(U59/220)^2*$Z59*$AA59</f>
        <v>0.30737960330578518</v>
      </c>
      <c r="V60" s="74">
        <f t="shared" ref="V60" si="654">(V59/220)^2*$Z59*$AA59</f>
        <v>0.24023514049586775</v>
      </c>
      <c r="W60" s="74">
        <f t="shared" ref="W60" si="655">(W59/220)^2*$Z59*$AA59</f>
        <v>0.24220831611570243</v>
      </c>
      <c r="X60" s="74">
        <f t="shared" ref="X60" si="656">(X59/220)^2*$Z59*$AA59</f>
        <v>0.21718651239669423</v>
      </c>
      <c r="Y60" s="74">
        <f t="shared" ref="Y60" si="657">(Y59/220)^2*$Z59*$AA59</f>
        <v>0.20246638016528923</v>
      </c>
      <c r="AC60" s="74">
        <f>SUM(B60:Y60)</f>
        <v>6.9332387727272717</v>
      </c>
    </row>
    <row r="61" spans="1:29" x14ac:dyDescent="0.25">
      <c r="A61" s="47">
        <v>30</v>
      </c>
      <c r="B61" s="74">
        <v>13.45</v>
      </c>
      <c r="C61" s="74">
        <v>11.9</v>
      </c>
      <c r="D61" s="74">
        <v>11.75</v>
      </c>
      <c r="E61" s="74">
        <v>13.55</v>
      </c>
      <c r="F61" s="74">
        <v>15.249999999999998</v>
      </c>
      <c r="G61" s="74">
        <v>14.75</v>
      </c>
      <c r="H61" s="74">
        <v>18.099999999999998</v>
      </c>
      <c r="I61" s="74">
        <v>18.099999999999998</v>
      </c>
      <c r="J61" s="74">
        <v>18.45</v>
      </c>
      <c r="K61" s="74">
        <v>18.45</v>
      </c>
      <c r="L61" s="74">
        <v>14.9</v>
      </c>
      <c r="M61" s="74">
        <v>15.600000000000001</v>
      </c>
      <c r="N61" s="74">
        <v>18.199999999999996</v>
      </c>
      <c r="O61" s="74">
        <v>18.649999999999999</v>
      </c>
      <c r="P61" s="74">
        <v>22.049999999999997</v>
      </c>
      <c r="Q61" s="74">
        <v>19.799999999999997</v>
      </c>
      <c r="R61" s="74">
        <v>21.899999999999995</v>
      </c>
      <c r="S61" s="74">
        <v>20.799999999999997</v>
      </c>
      <c r="T61" s="74">
        <v>17.8</v>
      </c>
      <c r="U61" s="74">
        <v>18.05</v>
      </c>
      <c r="V61" s="74">
        <v>17.899999999999999</v>
      </c>
      <c r="W61" s="74">
        <v>17.999999999999996</v>
      </c>
      <c r="X61" s="74">
        <v>17.049999999999997</v>
      </c>
      <c r="Y61" s="74">
        <v>16.899999999999999</v>
      </c>
      <c r="Z61">
        <v>0.64100000000000001</v>
      </c>
      <c r="AA61">
        <v>120</v>
      </c>
      <c r="AB61">
        <f>Z61*AA61/1000</f>
        <v>7.6920000000000002E-2</v>
      </c>
      <c r="AC61" s="74"/>
    </row>
    <row r="62" spans="1:29" x14ac:dyDescent="0.25">
      <c r="B62" s="74">
        <f>(B61/220)^2*$Z61*$AA61</f>
        <v>0.28750041942148763</v>
      </c>
      <c r="C62" s="74">
        <f t="shared" ref="C62" si="658">(C61/220)^2*$Z61*$AA61</f>
        <v>0.2250545702479339</v>
      </c>
      <c r="D62" s="74">
        <f t="shared" ref="D62" si="659">(D61/220)^2*$Z61*$AA61</f>
        <v>0.2194166838842975</v>
      </c>
      <c r="E62" s="74">
        <f t="shared" ref="E62" si="660">(E61/220)^2*$Z61*$AA61</f>
        <v>0.29179141115702478</v>
      </c>
      <c r="F62" s="74">
        <f t="shared" ref="F62" si="661">(F61/220)^2*$Z61*$AA61</f>
        <v>0.3696013946280991</v>
      </c>
      <c r="G62" s="74">
        <f t="shared" ref="G62" si="662">(G61/220)^2*$Z61*$AA61</f>
        <v>0.3457625516528926</v>
      </c>
      <c r="H62" s="74">
        <f t="shared" ref="H62" si="663">(H61/220)^2*$Z61*$AA61</f>
        <v>0.52065622314049564</v>
      </c>
      <c r="I62" s="74">
        <f t="shared" ref="I62" si="664">(I61/220)^2*$Z61*$AA61</f>
        <v>0.52065622314049564</v>
      </c>
      <c r="J62" s="74">
        <f t="shared" ref="J62" si="665">(J61/220)^2*$Z61*$AA61</f>
        <v>0.54098678305785119</v>
      </c>
      <c r="K62" s="74">
        <f t="shared" ref="K62" si="666">(K61/220)^2*$Z61*$AA61</f>
        <v>0.54098678305785119</v>
      </c>
      <c r="L62" s="74">
        <f t="shared" ref="L62" si="667">(L61/220)^2*$Z61*$AA61</f>
        <v>0.35283076859504137</v>
      </c>
      <c r="M62" s="74">
        <f t="shared" ref="M62" si="668">(M61/220)^2*$Z61*$AA61</f>
        <v>0.38676138842975222</v>
      </c>
      <c r="N62" s="74">
        <f t="shared" ref="N62" si="669">(N61/220)^2*$Z61*$AA61</f>
        <v>0.52642522314049556</v>
      </c>
      <c r="O62" s="74">
        <f t="shared" ref="O62" si="670">(O61/220)^2*$Z61*$AA61</f>
        <v>0.55277906404958677</v>
      </c>
      <c r="P62" s="74">
        <f t="shared" ref="P62" si="671">(P61/220)^2*$Z61*$AA61</f>
        <v>0.77270033677685934</v>
      </c>
      <c r="Q62" s="74">
        <f t="shared" ref="Q62" si="672">(Q61/220)^2*$Z61*$AA61</f>
        <v>0.62305199999999972</v>
      </c>
      <c r="R62" s="74">
        <f t="shared" ref="R62" si="673">(R61/220)^2*$Z61*$AA61</f>
        <v>0.76222316528925582</v>
      </c>
      <c r="S62" s="74">
        <f t="shared" ref="S62" si="674">(S61/220)^2*$Z61*$AA61</f>
        <v>0.68757580165289234</v>
      </c>
      <c r="T62" s="74">
        <f t="shared" ref="T62" si="675">(T61/220)^2*$Z61*$AA61</f>
        <v>0.50353993388429763</v>
      </c>
      <c r="U62" s="74">
        <f t="shared" ref="U62" si="676">(U61/220)^2*$Z61*$AA61</f>
        <v>0.51778364256198339</v>
      </c>
      <c r="V62" s="74">
        <f t="shared" ref="V62" si="677">(V61/220)^2*$Z61*$AA61</f>
        <v>0.50921357851239668</v>
      </c>
      <c r="W62" s="74">
        <f t="shared" ref="W62" si="678">(W61/220)^2*$Z61*$AA61</f>
        <v>0.51491900826446257</v>
      </c>
      <c r="X62" s="74">
        <f t="shared" ref="X62" si="679">(X61/220)^2*$Z61*$AA61</f>
        <v>0.46200074999999985</v>
      </c>
      <c r="Y62" s="74">
        <f t="shared" ref="Y62" si="680">(Y61/220)^2*$Z61*$AA61</f>
        <v>0.45390746280991723</v>
      </c>
      <c r="AC62" s="74">
        <f>SUM(B62:Y62)</f>
        <v>11.488125167355369</v>
      </c>
    </row>
  </sheetData>
  <mergeCells count="1">
    <mergeCell ref="B1:Y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"/>
  <sheetViews>
    <sheetView workbookViewId="0">
      <selection activeCell="V7" sqref="V7"/>
    </sheetView>
  </sheetViews>
  <sheetFormatPr defaultRowHeight="15" x14ac:dyDescent="0.25"/>
  <cols>
    <col min="2" max="2" width="10.42578125" customWidth="1"/>
    <col min="3" max="25" width="8" customWidth="1"/>
    <col min="26" max="26" width="11.28515625" customWidth="1"/>
  </cols>
  <sheetData>
    <row r="1" spans="1:29" ht="21" x14ac:dyDescent="0.35">
      <c r="A1" s="61" t="s">
        <v>77</v>
      </c>
      <c r="B1" s="120" t="s">
        <v>94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9" x14ac:dyDescent="0.25">
      <c r="B2" s="44" t="s">
        <v>27</v>
      </c>
      <c r="C2" s="44" t="s">
        <v>33</v>
      </c>
      <c r="D2" s="44" t="s">
        <v>34</v>
      </c>
      <c r="E2" s="44" t="s">
        <v>35</v>
      </c>
      <c r="F2" s="44" t="s">
        <v>36</v>
      </c>
      <c r="G2" s="44" t="s">
        <v>37</v>
      </c>
      <c r="H2" s="44" t="s">
        <v>38</v>
      </c>
      <c r="I2" s="44" t="s">
        <v>39</v>
      </c>
      <c r="J2" s="44" t="s">
        <v>40</v>
      </c>
      <c r="K2" s="44" t="s">
        <v>41</v>
      </c>
      <c r="L2" s="44" t="s">
        <v>42</v>
      </c>
      <c r="M2" s="44" t="s">
        <v>43</v>
      </c>
      <c r="N2" s="44" t="s">
        <v>43</v>
      </c>
      <c r="O2" s="44" t="s">
        <v>3</v>
      </c>
      <c r="P2" s="44" t="s">
        <v>4</v>
      </c>
      <c r="Q2" s="44" t="s">
        <v>5</v>
      </c>
      <c r="R2" s="44" t="s">
        <v>6</v>
      </c>
      <c r="S2" s="44" t="s">
        <v>7</v>
      </c>
      <c r="T2" s="44" t="s">
        <v>8</v>
      </c>
      <c r="U2" s="44" t="s">
        <v>9</v>
      </c>
      <c r="V2" s="44" t="s">
        <v>10</v>
      </c>
      <c r="W2" s="44" t="s">
        <v>11</v>
      </c>
      <c r="X2" s="44" t="s">
        <v>12</v>
      </c>
      <c r="Y2" s="44" t="s">
        <v>13</v>
      </c>
      <c r="Z2" s="73" t="s">
        <v>95</v>
      </c>
      <c r="AA2" s="73" t="s">
        <v>96</v>
      </c>
      <c r="AB2" s="73" t="s">
        <v>97</v>
      </c>
      <c r="AC2" s="73" t="s">
        <v>98</v>
      </c>
    </row>
    <row r="3" spans="1:29" x14ac:dyDescent="0.25">
      <c r="B3" s="44" t="s">
        <v>81</v>
      </c>
      <c r="C3" s="44" t="s">
        <v>81</v>
      </c>
      <c r="D3" s="44" t="s">
        <v>81</v>
      </c>
      <c r="E3" s="44" t="s">
        <v>81</v>
      </c>
      <c r="F3" s="44" t="s">
        <v>81</v>
      </c>
      <c r="G3" s="44" t="s">
        <v>81</v>
      </c>
      <c r="H3" s="44" t="s">
        <v>81</v>
      </c>
      <c r="I3" s="44" t="s">
        <v>81</v>
      </c>
      <c r="J3" s="44" t="s">
        <v>81</v>
      </c>
      <c r="K3" s="44" t="s">
        <v>81</v>
      </c>
      <c r="L3" s="44" t="s">
        <v>81</v>
      </c>
      <c r="M3" s="44" t="s">
        <v>81</v>
      </c>
      <c r="N3" s="44" t="s">
        <v>81</v>
      </c>
      <c r="O3" s="44" t="s">
        <v>81</v>
      </c>
      <c r="P3" s="44" t="s">
        <v>81</v>
      </c>
      <c r="Q3" s="44" t="s">
        <v>81</v>
      </c>
      <c r="R3" s="44" t="s">
        <v>81</v>
      </c>
      <c r="S3" s="44" t="s">
        <v>81</v>
      </c>
      <c r="T3" s="44" t="s">
        <v>81</v>
      </c>
      <c r="U3" s="44" t="s">
        <v>81</v>
      </c>
      <c r="V3" s="44" t="s">
        <v>81</v>
      </c>
      <c r="W3" s="44" t="s">
        <v>81</v>
      </c>
      <c r="X3" s="44" t="s">
        <v>81</v>
      </c>
      <c r="Y3" s="44" t="s">
        <v>81</v>
      </c>
      <c r="Z3" s="62" t="s">
        <v>82</v>
      </c>
      <c r="AA3" s="50"/>
      <c r="AB3" s="50"/>
    </row>
    <row r="4" spans="1:29" x14ac:dyDescent="0.25">
      <c r="B4" s="44" t="s">
        <v>83</v>
      </c>
      <c r="C4" s="44" t="s">
        <v>83</v>
      </c>
      <c r="D4" s="44" t="s">
        <v>83</v>
      </c>
      <c r="E4" s="44" t="s">
        <v>83</v>
      </c>
      <c r="F4" s="44" t="s">
        <v>83</v>
      </c>
      <c r="G4" s="44" t="s">
        <v>83</v>
      </c>
      <c r="H4" s="44" t="s">
        <v>83</v>
      </c>
      <c r="I4" s="44" t="s">
        <v>84</v>
      </c>
      <c r="J4" s="44" t="s">
        <v>84</v>
      </c>
      <c r="K4" s="44" t="s">
        <v>84</v>
      </c>
      <c r="L4" s="44" t="s">
        <v>84</v>
      </c>
      <c r="M4" s="44" t="s">
        <v>84</v>
      </c>
      <c r="N4" s="44" t="s">
        <v>84</v>
      </c>
      <c r="O4" s="44" t="s">
        <v>84</v>
      </c>
      <c r="P4" s="44" t="s">
        <v>84</v>
      </c>
      <c r="Q4" s="44" t="s">
        <v>84</v>
      </c>
      <c r="R4" s="44" t="s">
        <v>84</v>
      </c>
      <c r="S4" s="44" t="s">
        <v>84</v>
      </c>
      <c r="T4" s="44" t="s">
        <v>84</v>
      </c>
      <c r="U4" s="44" t="s">
        <v>84</v>
      </c>
      <c r="V4" s="44" t="s">
        <v>84</v>
      </c>
      <c r="W4" s="44" t="s">
        <v>84</v>
      </c>
      <c r="X4" s="44" t="s">
        <v>84</v>
      </c>
      <c r="Y4" s="44" t="s">
        <v>83</v>
      </c>
      <c r="Z4" s="50"/>
      <c r="AA4" s="50" t="s">
        <v>79</v>
      </c>
      <c r="AB4" s="50"/>
    </row>
    <row r="5" spans="1:29" x14ac:dyDescent="0.25">
      <c r="B5" s="44" t="s">
        <v>83</v>
      </c>
      <c r="C5" s="44" t="s">
        <v>83</v>
      </c>
      <c r="D5" s="44" t="s">
        <v>83</v>
      </c>
      <c r="E5" s="44" t="s">
        <v>83</v>
      </c>
      <c r="F5" s="44" t="s">
        <v>83</v>
      </c>
      <c r="G5" s="44" t="s">
        <v>83</v>
      </c>
      <c r="H5" s="44" t="s">
        <v>83</v>
      </c>
      <c r="I5" s="44" t="s">
        <v>85</v>
      </c>
      <c r="J5" s="44" t="s">
        <v>85</v>
      </c>
      <c r="K5" s="44" t="s">
        <v>85</v>
      </c>
      <c r="L5" s="44" t="s">
        <v>81</v>
      </c>
      <c r="M5" s="44" t="s">
        <v>81</v>
      </c>
      <c r="N5" s="44" t="s">
        <v>81</v>
      </c>
      <c r="O5" s="44" t="s">
        <v>81</v>
      </c>
      <c r="P5" s="44" t="s">
        <v>81</v>
      </c>
      <c r="Q5" s="44" t="s">
        <v>81</v>
      </c>
      <c r="R5" s="44" t="s">
        <v>81</v>
      </c>
      <c r="S5" s="44" t="s">
        <v>85</v>
      </c>
      <c r="T5" s="44" t="s">
        <v>85</v>
      </c>
      <c r="U5" s="44" t="s">
        <v>85</v>
      </c>
      <c r="V5" s="44" t="s">
        <v>85</v>
      </c>
      <c r="W5" s="44" t="s">
        <v>81</v>
      </c>
      <c r="X5" s="44" t="s">
        <v>81</v>
      </c>
      <c r="Y5" s="44" t="s">
        <v>83</v>
      </c>
      <c r="Z5" s="50"/>
      <c r="AA5" s="50"/>
      <c r="AB5" s="50" t="s">
        <v>80</v>
      </c>
    </row>
    <row r="6" spans="1:29" x14ac:dyDescent="0.25">
      <c r="A6" s="47">
        <v>1</v>
      </c>
      <c r="B6" s="77">
        <v>13.55</v>
      </c>
      <c r="C6" s="77">
        <v>13.55</v>
      </c>
      <c r="D6" s="77">
        <v>14.049999999999999</v>
      </c>
      <c r="E6" s="77">
        <v>15.899999999999999</v>
      </c>
      <c r="F6" s="77">
        <v>16.3</v>
      </c>
      <c r="G6" s="77">
        <v>15.15</v>
      </c>
      <c r="H6" s="77">
        <v>19.099999999999998</v>
      </c>
      <c r="I6" s="77">
        <v>18.8</v>
      </c>
      <c r="J6" s="77">
        <v>20.2</v>
      </c>
      <c r="K6" s="77">
        <v>20.2</v>
      </c>
      <c r="L6" s="77">
        <v>15.85</v>
      </c>
      <c r="M6" s="77">
        <v>16.350000000000001</v>
      </c>
      <c r="N6" s="77">
        <v>20.349999999999998</v>
      </c>
      <c r="O6" s="77">
        <v>21.55</v>
      </c>
      <c r="P6" s="77">
        <v>24</v>
      </c>
      <c r="Q6" s="77">
        <v>22.05</v>
      </c>
      <c r="R6" s="77">
        <v>24.75</v>
      </c>
      <c r="S6" s="77">
        <v>23.6</v>
      </c>
      <c r="T6" s="77">
        <v>20.65</v>
      </c>
      <c r="U6" s="77">
        <v>20.100000000000001</v>
      </c>
      <c r="V6" s="77">
        <v>19.700000000000003</v>
      </c>
      <c r="W6" s="77">
        <v>19.850000000000001</v>
      </c>
      <c r="X6" s="77">
        <v>18.55</v>
      </c>
      <c r="Y6" s="77">
        <v>18.399999999999999</v>
      </c>
      <c r="Z6" s="78">
        <v>0.86799999999999999</v>
      </c>
      <c r="AA6" s="78">
        <v>100</v>
      </c>
      <c r="AB6" s="78">
        <f>Z6*AA6/1000</f>
        <v>8.6800000000000002E-2</v>
      </c>
    </row>
    <row r="7" spans="1:29" x14ac:dyDescent="0.25">
      <c r="A7" s="47"/>
      <c r="B7" s="75">
        <f>(B6/220)^2*$Z6*$AA6</f>
        <v>0.32927059917355367</v>
      </c>
      <c r="C7" s="75">
        <f t="shared" ref="C7:Y7" si="0">(C6/220)^2*$Z6*$AA6</f>
        <v>0.32927059917355367</v>
      </c>
      <c r="D7" s="75">
        <f t="shared" si="0"/>
        <v>0.35401935950413216</v>
      </c>
      <c r="E7" s="75">
        <f t="shared" si="0"/>
        <v>0.45338652892561976</v>
      </c>
      <c r="F7" s="75">
        <f t="shared" si="0"/>
        <v>0.47648537190082646</v>
      </c>
      <c r="G7" s="75">
        <f t="shared" si="0"/>
        <v>0.41162299586776868</v>
      </c>
      <c r="H7" s="75">
        <f t="shared" si="0"/>
        <v>0.65424603305785112</v>
      </c>
      <c r="I7" s="75">
        <f t="shared" si="0"/>
        <v>0.63385520661157035</v>
      </c>
      <c r="J7" s="75">
        <f t="shared" si="0"/>
        <v>0.731774214876033</v>
      </c>
      <c r="K7" s="75">
        <f t="shared" si="0"/>
        <v>0.731774214876033</v>
      </c>
      <c r="L7" s="75">
        <f t="shared" si="0"/>
        <v>0.45053952479338832</v>
      </c>
      <c r="M7" s="75">
        <f t="shared" si="0"/>
        <v>0.47941307851239684</v>
      </c>
      <c r="N7" s="75">
        <f t="shared" si="0"/>
        <v>0.7426824999999998</v>
      </c>
      <c r="O7" s="75">
        <f t="shared" si="0"/>
        <v>0.8328540702479339</v>
      </c>
      <c r="P7" s="75">
        <f t="shared" si="0"/>
        <v>1.03299173553719</v>
      </c>
      <c r="Q7" s="75">
        <f t="shared" si="0"/>
        <v>0.87194993801652898</v>
      </c>
      <c r="R7" s="75">
        <f t="shared" si="0"/>
        <v>1.0985625000000001</v>
      </c>
      <c r="S7" s="75">
        <f t="shared" si="0"/>
        <v>0.99884561983471087</v>
      </c>
      <c r="T7" s="75">
        <f t="shared" si="0"/>
        <v>0.7647411776859504</v>
      </c>
      <c r="U7" s="75">
        <f t="shared" si="0"/>
        <v>0.72454685950413222</v>
      </c>
      <c r="V7" s="75">
        <f t="shared" si="0"/>
        <v>0.69599611570247943</v>
      </c>
      <c r="W7" s="75">
        <f t="shared" si="0"/>
        <v>0.7066353925619836</v>
      </c>
      <c r="X7" s="75">
        <f t="shared" si="0"/>
        <v>0.6171094421487604</v>
      </c>
      <c r="Y7" s="75">
        <f t="shared" si="0"/>
        <v>0.6071695867768595</v>
      </c>
      <c r="AC7" s="74">
        <f>SUM(B7:Y7)</f>
        <v>15.729742665289255</v>
      </c>
    </row>
    <row r="8" spans="1:29" x14ac:dyDescent="0.25">
      <c r="A8" s="47" t="s">
        <v>82</v>
      </c>
      <c r="B8" s="74">
        <f>B7*B$3</f>
        <v>2.2159911324380164</v>
      </c>
      <c r="C8" s="74">
        <f>C7*C$3</f>
        <v>2.2159911324380164</v>
      </c>
      <c r="D8" s="74">
        <f t="shared" ref="D8:Y8" si="1">D7*D$3</f>
        <v>2.3825502894628094</v>
      </c>
      <c r="E8" s="74">
        <f t="shared" si="1"/>
        <v>3.051291339669421</v>
      </c>
      <c r="F8" s="74">
        <f t="shared" si="1"/>
        <v>3.2067465528925623</v>
      </c>
      <c r="G8" s="74">
        <f t="shared" si="1"/>
        <v>2.7702227621900835</v>
      </c>
      <c r="H8" s="74">
        <f t="shared" si="1"/>
        <v>4.4030758024793384</v>
      </c>
      <c r="I8" s="74">
        <f t="shared" si="1"/>
        <v>4.2658455404958691</v>
      </c>
      <c r="J8" s="74">
        <f t="shared" si="1"/>
        <v>4.9248404661157021</v>
      </c>
      <c r="K8" s="74">
        <f t="shared" si="1"/>
        <v>4.9248404661157021</v>
      </c>
      <c r="L8" s="74">
        <f t="shared" si="1"/>
        <v>3.0321310018595038</v>
      </c>
      <c r="M8" s="74">
        <f t="shared" si="1"/>
        <v>3.226450018388431</v>
      </c>
      <c r="N8" s="74">
        <f t="shared" si="1"/>
        <v>4.9982532249999991</v>
      </c>
      <c r="O8" s="74">
        <f t="shared" si="1"/>
        <v>5.6051078927685953</v>
      </c>
      <c r="P8" s="74">
        <f t="shared" si="1"/>
        <v>6.9520343801652897</v>
      </c>
      <c r="Q8" s="74">
        <f t="shared" si="1"/>
        <v>5.8682230828512401</v>
      </c>
      <c r="R8" s="74">
        <f t="shared" si="1"/>
        <v>7.393325625000001</v>
      </c>
      <c r="S8" s="74">
        <f t="shared" si="1"/>
        <v>6.7222310214876044</v>
      </c>
      <c r="T8" s="74">
        <f t="shared" si="1"/>
        <v>5.1467081258264464</v>
      </c>
      <c r="U8" s="74">
        <f t="shared" si="1"/>
        <v>4.87620036446281</v>
      </c>
      <c r="V8" s="74">
        <f t="shared" si="1"/>
        <v>4.6840538586776868</v>
      </c>
      <c r="W8" s="74">
        <f t="shared" si="1"/>
        <v>4.7556561919421503</v>
      </c>
      <c r="X8" s="74">
        <f t="shared" si="1"/>
        <v>4.1531465456611576</v>
      </c>
      <c r="Y8" s="74">
        <f t="shared" si="1"/>
        <v>4.086251319008265</v>
      </c>
      <c r="Z8" s="58">
        <f>SUM(B8:Y8)</f>
        <v>105.8611681373967</v>
      </c>
      <c r="AC8" s="74"/>
    </row>
    <row r="9" spans="1:29" x14ac:dyDescent="0.25">
      <c r="A9" s="47" t="s">
        <v>79</v>
      </c>
      <c r="B9" s="74">
        <f>B7*B$4</f>
        <v>1.0668367413223139</v>
      </c>
      <c r="C9" s="74">
        <f>C7*C$4</f>
        <v>1.0668367413223139</v>
      </c>
      <c r="D9" s="74">
        <f t="shared" ref="D9:Y9" si="2">D7*D$4</f>
        <v>1.1470227247933882</v>
      </c>
      <c r="E9" s="74">
        <f t="shared" si="2"/>
        <v>1.468972353719008</v>
      </c>
      <c r="F9" s="74">
        <f t="shared" si="2"/>
        <v>1.5438126049586778</v>
      </c>
      <c r="G9" s="74">
        <f t="shared" si="2"/>
        <v>1.3336585066115707</v>
      </c>
      <c r="H9" s="74">
        <f t="shared" si="2"/>
        <v>2.1197571471074377</v>
      </c>
      <c r="I9" s="74">
        <f t="shared" si="2"/>
        <v>5.2039512462809929</v>
      </c>
      <c r="J9" s="74">
        <f t="shared" si="2"/>
        <v>6.0078663041322313</v>
      </c>
      <c r="K9" s="74">
        <f t="shared" si="2"/>
        <v>6.0078663041322313</v>
      </c>
      <c r="L9" s="74">
        <f t="shared" si="2"/>
        <v>3.6989294985537184</v>
      </c>
      <c r="M9" s="74">
        <f t="shared" si="2"/>
        <v>3.9359813745867784</v>
      </c>
      <c r="N9" s="74">
        <f t="shared" si="2"/>
        <v>6.0974233249999994</v>
      </c>
      <c r="O9" s="74">
        <f t="shared" si="2"/>
        <v>6.8377319167355379</v>
      </c>
      <c r="P9" s="74">
        <f t="shared" si="2"/>
        <v>8.4808621487603304</v>
      </c>
      <c r="Q9" s="74">
        <f t="shared" si="2"/>
        <v>7.158708991115704</v>
      </c>
      <c r="R9" s="74">
        <f t="shared" si="2"/>
        <v>9.0191981250000026</v>
      </c>
      <c r="S9" s="74">
        <f t="shared" si="2"/>
        <v>8.2005225388429768</v>
      </c>
      <c r="T9" s="74">
        <f t="shared" si="2"/>
        <v>6.2785250688016534</v>
      </c>
      <c r="U9" s="74">
        <f t="shared" si="2"/>
        <v>5.9485297165289266</v>
      </c>
      <c r="V9" s="74">
        <f t="shared" si="2"/>
        <v>5.7141281099173566</v>
      </c>
      <c r="W9" s="74">
        <f t="shared" si="2"/>
        <v>5.8014765729338862</v>
      </c>
      <c r="X9" s="74">
        <f t="shared" si="2"/>
        <v>5.0664685200413233</v>
      </c>
      <c r="Y9" s="74">
        <f t="shared" si="2"/>
        <v>1.9672294611570249</v>
      </c>
      <c r="AA9" s="58">
        <f>SUM(B9:Y9)</f>
        <v>111.17229604235538</v>
      </c>
      <c r="AC9" s="74"/>
    </row>
    <row r="10" spans="1:29" x14ac:dyDescent="0.25">
      <c r="A10" s="47" t="s">
        <v>80</v>
      </c>
      <c r="B10" s="74">
        <f>B7*B$5</f>
        <v>1.0668367413223139</v>
      </c>
      <c r="C10" s="74">
        <f>C7*C$5</f>
        <v>1.0668367413223139</v>
      </c>
      <c r="D10" s="74">
        <f t="shared" ref="D10:Y10" si="3">D7*D$5</f>
        <v>1.1470227247933882</v>
      </c>
      <c r="E10" s="74">
        <f t="shared" si="3"/>
        <v>1.468972353719008</v>
      </c>
      <c r="F10" s="74">
        <f t="shared" si="3"/>
        <v>1.5438126049586778</v>
      </c>
      <c r="G10" s="74">
        <f t="shared" si="3"/>
        <v>1.3336585066115707</v>
      </c>
      <c r="H10" s="74">
        <f t="shared" si="3"/>
        <v>2.1197571471074377</v>
      </c>
      <c r="I10" s="74">
        <f t="shared" si="3"/>
        <v>5.5525716099173561</v>
      </c>
      <c r="J10" s="74">
        <f t="shared" si="3"/>
        <v>6.4103421223140487</v>
      </c>
      <c r="K10" s="74">
        <f t="shared" si="3"/>
        <v>6.4103421223140487</v>
      </c>
      <c r="L10" s="74">
        <f t="shared" si="3"/>
        <v>3.0321310018595038</v>
      </c>
      <c r="M10" s="74">
        <f t="shared" si="3"/>
        <v>3.226450018388431</v>
      </c>
      <c r="N10" s="74">
        <f t="shared" si="3"/>
        <v>4.9982532249999991</v>
      </c>
      <c r="O10" s="74">
        <f t="shared" si="3"/>
        <v>5.6051078927685953</v>
      </c>
      <c r="P10" s="74">
        <f t="shared" si="3"/>
        <v>6.9520343801652897</v>
      </c>
      <c r="Q10" s="74">
        <f t="shared" si="3"/>
        <v>5.8682230828512401</v>
      </c>
      <c r="R10" s="74">
        <f t="shared" si="3"/>
        <v>7.393325625000001</v>
      </c>
      <c r="S10" s="74">
        <f t="shared" si="3"/>
        <v>8.7498876297520667</v>
      </c>
      <c r="T10" s="74">
        <f t="shared" si="3"/>
        <v>6.6991327165289256</v>
      </c>
      <c r="U10" s="74">
        <f t="shared" si="3"/>
        <v>6.3470304892561984</v>
      </c>
      <c r="V10" s="74">
        <f t="shared" si="3"/>
        <v>6.09692597355372</v>
      </c>
      <c r="W10" s="74">
        <f t="shared" si="3"/>
        <v>4.7556561919421503</v>
      </c>
      <c r="X10" s="74">
        <f t="shared" si="3"/>
        <v>4.1531465456611576</v>
      </c>
      <c r="Y10" s="74">
        <f t="shared" si="3"/>
        <v>1.9672294611570249</v>
      </c>
      <c r="AB10" s="58">
        <f>SUM(B10:Y10)</f>
        <v>103.96468690826445</v>
      </c>
      <c r="AC10" s="74"/>
    </row>
    <row r="11" spans="1:29" x14ac:dyDescent="0.25">
      <c r="A11" s="47">
        <v>2</v>
      </c>
      <c r="B11" s="77">
        <v>12.3</v>
      </c>
      <c r="C11" s="77">
        <v>11.499999999999998</v>
      </c>
      <c r="D11" s="77">
        <v>13.1</v>
      </c>
      <c r="E11" s="77">
        <v>13.2</v>
      </c>
      <c r="F11" s="77">
        <v>18</v>
      </c>
      <c r="G11" s="77">
        <v>18.3</v>
      </c>
      <c r="H11" s="77">
        <v>18.2</v>
      </c>
      <c r="I11" s="77">
        <v>18.3</v>
      </c>
      <c r="J11" s="77">
        <v>23</v>
      </c>
      <c r="K11" s="77">
        <v>23</v>
      </c>
      <c r="L11" s="77">
        <v>20.599999999999998</v>
      </c>
      <c r="M11" s="77">
        <v>18.600000000000001</v>
      </c>
      <c r="N11" s="77">
        <v>16.600000000000001</v>
      </c>
      <c r="O11" s="77">
        <v>18.8</v>
      </c>
      <c r="P11" s="77">
        <v>23.700000000000003</v>
      </c>
      <c r="Q11" s="77">
        <v>24.200000000000003</v>
      </c>
      <c r="R11" s="77">
        <v>23.5</v>
      </c>
      <c r="S11" s="77">
        <v>23.200000000000003</v>
      </c>
      <c r="T11" s="77">
        <v>22.9</v>
      </c>
      <c r="U11" s="77">
        <v>22.8</v>
      </c>
      <c r="V11" s="77">
        <v>19.8</v>
      </c>
      <c r="W11" s="77">
        <v>20.200000000000003</v>
      </c>
      <c r="X11" s="77">
        <v>19.600000000000001</v>
      </c>
      <c r="Y11" s="77">
        <v>19.900000000000002</v>
      </c>
      <c r="Z11" s="78">
        <v>0.64100000000000001</v>
      </c>
      <c r="AA11" s="78">
        <v>130</v>
      </c>
      <c r="AB11" s="78">
        <f>Z11*AA11/1000</f>
        <v>8.3330000000000001E-2</v>
      </c>
      <c r="AC11" s="74"/>
    </row>
    <row r="12" spans="1:29" x14ac:dyDescent="0.25">
      <c r="A12" s="47"/>
      <c r="B12" s="75">
        <f>(B11/220)^2*$Z11*$AA11</f>
        <v>0.26047511776859511</v>
      </c>
      <c r="C12" s="75">
        <f t="shared" ref="C12:Y12" si="4">(C11/220)^2*$Z11*$AA11</f>
        <v>0.22769405991735531</v>
      </c>
      <c r="D12" s="75">
        <f t="shared" si="4"/>
        <v>0.29545994421487604</v>
      </c>
      <c r="E12" s="75">
        <f t="shared" si="4"/>
        <v>0.29998799999999998</v>
      </c>
      <c r="F12" s="75">
        <f t="shared" si="4"/>
        <v>0.55782892561983477</v>
      </c>
      <c r="G12" s="75">
        <f t="shared" si="4"/>
        <v>0.57657817561983493</v>
      </c>
      <c r="H12" s="75">
        <f t="shared" si="4"/>
        <v>0.57029399173553708</v>
      </c>
      <c r="I12" s="75">
        <f t="shared" si="4"/>
        <v>0.57657817561983493</v>
      </c>
      <c r="J12" s="75">
        <f t="shared" si="4"/>
        <v>0.91077623966942134</v>
      </c>
      <c r="K12" s="75">
        <f t="shared" si="4"/>
        <v>0.91077623966942134</v>
      </c>
      <c r="L12" s="75">
        <f t="shared" si="4"/>
        <v>0.73061815702479327</v>
      </c>
      <c r="M12" s="75">
        <f t="shared" si="4"/>
        <v>0.59563733057851243</v>
      </c>
      <c r="N12" s="75">
        <f t="shared" si="4"/>
        <v>0.47443005785123971</v>
      </c>
      <c r="O12" s="75">
        <f t="shared" si="4"/>
        <v>0.60851560330578525</v>
      </c>
      <c r="P12" s="75">
        <f t="shared" si="4"/>
        <v>0.96705842355371929</v>
      </c>
      <c r="Q12" s="75">
        <f t="shared" si="4"/>
        <v>1.0082930000000003</v>
      </c>
      <c r="R12" s="75">
        <f t="shared" si="4"/>
        <v>0.95080563016528918</v>
      </c>
      <c r="S12" s="75">
        <f t="shared" si="4"/>
        <v>0.92668469421487631</v>
      </c>
      <c r="T12" s="75">
        <f t="shared" si="4"/>
        <v>0.90287366322314033</v>
      </c>
      <c r="U12" s="75">
        <f t="shared" si="4"/>
        <v>0.89500552066115702</v>
      </c>
      <c r="V12" s="75">
        <f t="shared" si="4"/>
        <v>0.67497299999999993</v>
      </c>
      <c r="W12" s="75">
        <f t="shared" si="4"/>
        <v>0.70252010743801663</v>
      </c>
      <c r="X12" s="75">
        <f t="shared" si="4"/>
        <v>0.66140604958677696</v>
      </c>
      <c r="Y12" s="75">
        <f t="shared" si="4"/>
        <v>0.68180812603305818</v>
      </c>
      <c r="AC12" s="74">
        <f>SUM(B12:Y12)</f>
        <v>15.967078233471074</v>
      </c>
    </row>
    <row r="13" spans="1:29" x14ac:dyDescent="0.25">
      <c r="A13" s="47" t="s">
        <v>82</v>
      </c>
      <c r="B13" s="74">
        <f>B12*B$3</f>
        <v>1.7529975425826452</v>
      </c>
      <c r="C13" s="74">
        <f t="shared" ref="C13:Y13" si="5">C12*C$3</f>
        <v>1.5323810232438013</v>
      </c>
      <c r="D13" s="74">
        <f t="shared" si="5"/>
        <v>1.9884454245661158</v>
      </c>
      <c r="E13" s="74">
        <f t="shared" si="5"/>
        <v>2.0189192399999998</v>
      </c>
      <c r="F13" s="74">
        <f t="shared" si="5"/>
        <v>3.7541886694214881</v>
      </c>
      <c r="G13" s="74">
        <f t="shared" si="5"/>
        <v>3.8803711219214891</v>
      </c>
      <c r="H13" s="74">
        <f t="shared" si="5"/>
        <v>3.8380785643801647</v>
      </c>
      <c r="I13" s="74">
        <f t="shared" si="5"/>
        <v>3.8803711219214891</v>
      </c>
      <c r="J13" s="74">
        <f t="shared" si="5"/>
        <v>6.1295240929752062</v>
      </c>
      <c r="K13" s="74">
        <f t="shared" si="5"/>
        <v>6.1295240929752062</v>
      </c>
      <c r="L13" s="74">
        <f t="shared" si="5"/>
        <v>4.917060196776859</v>
      </c>
      <c r="M13" s="74">
        <f t="shared" si="5"/>
        <v>4.0086392347933888</v>
      </c>
      <c r="N13" s="74">
        <f t="shared" si="5"/>
        <v>3.1929142893388436</v>
      </c>
      <c r="O13" s="74">
        <f t="shared" si="5"/>
        <v>4.0953100102479354</v>
      </c>
      <c r="P13" s="74">
        <f t="shared" si="5"/>
        <v>6.5083031905165312</v>
      </c>
      <c r="Q13" s="74">
        <f t="shared" si="5"/>
        <v>6.7858118900000024</v>
      </c>
      <c r="R13" s="74">
        <f t="shared" si="5"/>
        <v>6.3989218910123968</v>
      </c>
      <c r="S13" s="74">
        <f t="shared" si="5"/>
        <v>6.2365879920661182</v>
      </c>
      <c r="T13" s="74">
        <f t="shared" si="5"/>
        <v>6.0763397534917347</v>
      </c>
      <c r="U13" s="74">
        <f t="shared" si="5"/>
        <v>6.0233871540495869</v>
      </c>
      <c r="V13" s="74">
        <f t="shared" si="5"/>
        <v>4.5425682900000002</v>
      </c>
      <c r="W13" s="74">
        <f t="shared" si="5"/>
        <v>4.727960323057852</v>
      </c>
      <c r="X13" s="74">
        <f t="shared" si="5"/>
        <v>4.4512627137190091</v>
      </c>
      <c r="Y13" s="74">
        <f t="shared" si="5"/>
        <v>4.5885686882024821</v>
      </c>
      <c r="Z13" s="58">
        <f>SUM(B13:Y13)</f>
        <v>107.45843651126035</v>
      </c>
      <c r="AC13" s="74"/>
    </row>
    <row r="14" spans="1:29" x14ac:dyDescent="0.25">
      <c r="A14" s="47" t="s">
        <v>79</v>
      </c>
      <c r="B14" s="74">
        <f>B12*B$4</f>
        <v>0.84393938157024817</v>
      </c>
      <c r="C14" s="74">
        <f t="shared" ref="C14:Y14" si="6">C12*C$4</f>
        <v>0.73772875413223127</v>
      </c>
      <c r="D14" s="74">
        <f t="shared" si="6"/>
        <v>0.95729021925619839</v>
      </c>
      <c r="E14" s="74">
        <f t="shared" si="6"/>
        <v>0.97196112000000001</v>
      </c>
      <c r="F14" s="74">
        <f t="shared" si="6"/>
        <v>1.8073657190082648</v>
      </c>
      <c r="G14" s="74">
        <f t="shared" si="6"/>
        <v>1.8681132890082652</v>
      </c>
      <c r="H14" s="74">
        <f t="shared" si="6"/>
        <v>1.8477525332231401</v>
      </c>
      <c r="I14" s="74">
        <f t="shared" si="6"/>
        <v>4.7337068218388456</v>
      </c>
      <c r="J14" s="74">
        <f t="shared" si="6"/>
        <v>7.47747292768595</v>
      </c>
      <c r="K14" s="74">
        <f t="shared" si="6"/>
        <v>7.47747292768595</v>
      </c>
      <c r="L14" s="74">
        <f t="shared" si="6"/>
        <v>5.9983750691735533</v>
      </c>
      <c r="M14" s="74">
        <f t="shared" si="6"/>
        <v>4.8901824840495873</v>
      </c>
      <c r="N14" s="74">
        <f t="shared" si="6"/>
        <v>3.8950707749586786</v>
      </c>
      <c r="O14" s="74">
        <f t="shared" si="6"/>
        <v>4.9959131031404977</v>
      </c>
      <c r="P14" s="74">
        <f t="shared" si="6"/>
        <v>7.9395496573760358</v>
      </c>
      <c r="Q14" s="74">
        <f t="shared" si="6"/>
        <v>8.2780855300000038</v>
      </c>
      <c r="R14" s="74">
        <f t="shared" si="6"/>
        <v>7.8061142236570253</v>
      </c>
      <c r="S14" s="74">
        <f t="shared" si="6"/>
        <v>7.6080813395041353</v>
      </c>
      <c r="T14" s="74">
        <f t="shared" si="6"/>
        <v>7.4125927750619827</v>
      </c>
      <c r="U14" s="74">
        <f t="shared" si="6"/>
        <v>7.3479953246280996</v>
      </c>
      <c r="V14" s="74">
        <f t="shared" si="6"/>
        <v>5.5415283300000002</v>
      </c>
      <c r="W14" s="74">
        <f t="shared" si="6"/>
        <v>5.7676900820661174</v>
      </c>
      <c r="X14" s="74">
        <f t="shared" si="6"/>
        <v>5.4301436671074397</v>
      </c>
      <c r="Y14" s="74">
        <f t="shared" si="6"/>
        <v>2.2090583283471088</v>
      </c>
      <c r="AA14" s="58">
        <f>SUM(B14:Y14)</f>
        <v>113.84318438247936</v>
      </c>
      <c r="AC14" s="74"/>
    </row>
    <row r="15" spans="1:29" x14ac:dyDescent="0.25">
      <c r="A15" s="47" t="s">
        <v>80</v>
      </c>
      <c r="B15" s="74">
        <f>B12*B$5</f>
        <v>0.84393938157024817</v>
      </c>
      <c r="C15" s="74">
        <f t="shared" ref="C15:Y15" si="7">C12*C$5</f>
        <v>0.73772875413223127</v>
      </c>
      <c r="D15" s="74">
        <f t="shared" si="7"/>
        <v>0.95729021925619839</v>
      </c>
      <c r="E15" s="74">
        <f t="shared" si="7"/>
        <v>0.97196112000000001</v>
      </c>
      <c r="F15" s="74">
        <f t="shared" si="7"/>
        <v>1.8073657190082648</v>
      </c>
      <c r="G15" s="74">
        <f t="shared" si="7"/>
        <v>1.8681132890082652</v>
      </c>
      <c r="H15" s="74">
        <f t="shared" si="7"/>
        <v>1.8477525332231401</v>
      </c>
      <c r="I15" s="74">
        <f t="shared" si="7"/>
        <v>5.0508248184297537</v>
      </c>
      <c r="J15" s="74">
        <f t="shared" si="7"/>
        <v>7.9783998595041306</v>
      </c>
      <c r="K15" s="74">
        <f t="shared" si="7"/>
        <v>7.9783998595041306</v>
      </c>
      <c r="L15" s="74">
        <f t="shared" si="7"/>
        <v>4.917060196776859</v>
      </c>
      <c r="M15" s="74">
        <f t="shared" si="7"/>
        <v>4.0086392347933888</v>
      </c>
      <c r="N15" s="74">
        <f t="shared" si="7"/>
        <v>3.1929142893388436</v>
      </c>
      <c r="O15" s="74">
        <f t="shared" si="7"/>
        <v>4.0953100102479354</v>
      </c>
      <c r="P15" s="74">
        <f t="shared" si="7"/>
        <v>6.5083031905165312</v>
      </c>
      <c r="Q15" s="74">
        <f t="shared" si="7"/>
        <v>6.7858118900000024</v>
      </c>
      <c r="R15" s="74">
        <f t="shared" si="7"/>
        <v>6.3989218910123968</v>
      </c>
      <c r="S15" s="74">
        <f t="shared" si="7"/>
        <v>8.1177579213223154</v>
      </c>
      <c r="T15" s="74">
        <f t="shared" si="7"/>
        <v>7.9091732898347091</v>
      </c>
      <c r="U15" s="74">
        <f t="shared" si="7"/>
        <v>7.8402483609917351</v>
      </c>
      <c r="V15" s="74">
        <f t="shared" si="7"/>
        <v>5.9127634799999989</v>
      </c>
      <c r="W15" s="74">
        <f t="shared" si="7"/>
        <v>4.727960323057852</v>
      </c>
      <c r="X15" s="74">
        <f t="shared" si="7"/>
        <v>4.4512627137190091</v>
      </c>
      <c r="Y15" s="74">
        <f t="shared" si="7"/>
        <v>2.2090583283471088</v>
      </c>
      <c r="AB15" s="58">
        <f>SUM(B15:Y15)</f>
        <v>107.11696067359506</v>
      </c>
      <c r="AC15" s="74"/>
    </row>
    <row r="16" spans="1:29" x14ac:dyDescent="0.25">
      <c r="A16" s="47">
        <v>3</v>
      </c>
      <c r="B16" s="77">
        <v>15.15</v>
      </c>
      <c r="C16" s="77">
        <v>14.85</v>
      </c>
      <c r="D16" s="77">
        <v>14.200000000000001</v>
      </c>
      <c r="E16" s="77">
        <v>16.3</v>
      </c>
      <c r="F16" s="77">
        <v>19.649999999999999</v>
      </c>
      <c r="G16" s="77">
        <v>18.649999999999999</v>
      </c>
      <c r="H16" s="77">
        <v>22.2</v>
      </c>
      <c r="I16" s="77">
        <v>21.900000000000002</v>
      </c>
      <c r="J16" s="77">
        <v>21.75</v>
      </c>
      <c r="K16" s="77">
        <v>21.75</v>
      </c>
      <c r="L16" s="77">
        <v>18.850000000000001</v>
      </c>
      <c r="M16" s="77">
        <v>19.450000000000003</v>
      </c>
      <c r="N16" s="77">
        <v>20.049999999999997</v>
      </c>
      <c r="O16" s="77">
        <v>23.05</v>
      </c>
      <c r="P16" s="77">
        <v>24.550000000000004</v>
      </c>
      <c r="Q16" s="77">
        <v>23.300000000000004</v>
      </c>
      <c r="R16" s="77">
        <v>24.450000000000003</v>
      </c>
      <c r="S16" s="77">
        <v>23.25</v>
      </c>
      <c r="T16" s="77">
        <v>17.200000000000003</v>
      </c>
      <c r="U16" s="77">
        <v>18.3</v>
      </c>
      <c r="V16" s="77">
        <v>18.549999999999997</v>
      </c>
      <c r="W16" s="77">
        <v>20.049999999999997</v>
      </c>
      <c r="X16" s="77">
        <v>14.999999999999998</v>
      </c>
      <c r="Y16" s="77">
        <v>14.899999999999999</v>
      </c>
      <c r="Z16" s="78">
        <v>0.86799999999999999</v>
      </c>
      <c r="AA16" s="78">
        <v>110</v>
      </c>
      <c r="AB16" s="78">
        <f>Z16*AA16/1000</f>
        <v>9.5480000000000009E-2</v>
      </c>
      <c r="AC16" s="74"/>
    </row>
    <row r="17" spans="1:29" x14ac:dyDescent="0.25">
      <c r="A17" s="47"/>
      <c r="B17" s="75">
        <f>(B16/220)^2*$Z16*$AA16</f>
        <v>0.45278529545454554</v>
      </c>
      <c r="C17" s="75">
        <f t="shared" ref="C17:Y17" si="8">(C16/220)^2*$Z16*$AA16</f>
        <v>0.43503075000000002</v>
      </c>
      <c r="D17" s="75">
        <f t="shared" si="8"/>
        <v>0.39778072727272723</v>
      </c>
      <c r="E17" s="75">
        <f t="shared" si="8"/>
        <v>0.52413390909090907</v>
      </c>
      <c r="F17" s="75">
        <f t="shared" si="8"/>
        <v>0.76171438636363631</v>
      </c>
      <c r="G17" s="75">
        <f t="shared" si="8"/>
        <v>0.68615893181818166</v>
      </c>
      <c r="H17" s="75">
        <f t="shared" si="8"/>
        <v>0.97223890909090904</v>
      </c>
      <c r="I17" s="75">
        <f t="shared" si="8"/>
        <v>0.94613972727272766</v>
      </c>
      <c r="J17" s="75">
        <f t="shared" si="8"/>
        <v>0.93322329545454541</v>
      </c>
      <c r="K17" s="75">
        <f t="shared" si="8"/>
        <v>0.93322329545454541</v>
      </c>
      <c r="L17" s="75">
        <f t="shared" si="8"/>
        <v>0.70095438636363649</v>
      </c>
      <c r="M17" s="75">
        <f t="shared" si="8"/>
        <v>0.74628765909090922</v>
      </c>
      <c r="N17" s="75">
        <f t="shared" si="8"/>
        <v>0.79304129545454527</v>
      </c>
      <c r="O17" s="75">
        <f t="shared" si="8"/>
        <v>1.0481149318181822</v>
      </c>
      <c r="P17" s="75">
        <f t="shared" si="8"/>
        <v>1.1889676590909095</v>
      </c>
      <c r="Q17" s="75">
        <f t="shared" si="8"/>
        <v>1.0709739090909094</v>
      </c>
      <c r="R17" s="75">
        <f t="shared" si="8"/>
        <v>1.1793012954545457</v>
      </c>
      <c r="S17" s="75">
        <f t="shared" si="8"/>
        <v>1.0663823863636364</v>
      </c>
      <c r="T17" s="75">
        <f t="shared" si="8"/>
        <v>0.58361163636363667</v>
      </c>
      <c r="U17" s="75">
        <f t="shared" si="8"/>
        <v>0.66064663636363652</v>
      </c>
      <c r="V17" s="75">
        <f t="shared" si="8"/>
        <v>0.67882038636363617</v>
      </c>
      <c r="W17" s="75">
        <f t="shared" si="8"/>
        <v>0.79304129545454527</v>
      </c>
      <c r="X17" s="75">
        <f t="shared" si="8"/>
        <v>0.44386363636363624</v>
      </c>
      <c r="Y17" s="75">
        <f t="shared" si="8"/>
        <v>0.43796518181818173</v>
      </c>
      <c r="AC17" s="74">
        <f>SUM(B17:Y17)</f>
        <v>18.434401522727278</v>
      </c>
    </row>
    <row r="18" spans="1:29" x14ac:dyDescent="0.25">
      <c r="A18" s="47" t="s">
        <v>82</v>
      </c>
      <c r="B18" s="74">
        <f>B17*B$3</f>
        <v>3.0472450384090917</v>
      </c>
      <c r="C18" s="74">
        <f t="shared" ref="C18:Y18" si="9">C17*C$3</f>
        <v>2.9277569475000003</v>
      </c>
      <c r="D18" s="74">
        <f t="shared" si="9"/>
        <v>2.6770642945454544</v>
      </c>
      <c r="E18" s="74">
        <f t="shared" si="9"/>
        <v>3.5274212081818184</v>
      </c>
      <c r="F18" s="74">
        <f t="shared" si="9"/>
        <v>5.1263378202272722</v>
      </c>
      <c r="G18" s="74">
        <f t="shared" si="9"/>
        <v>4.6178496111363625</v>
      </c>
      <c r="H18" s="74">
        <f t="shared" si="9"/>
        <v>6.5431678581818185</v>
      </c>
      <c r="I18" s="74">
        <f t="shared" si="9"/>
        <v>6.3675203645454577</v>
      </c>
      <c r="J18" s="74">
        <f t="shared" si="9"/>
        <v>6.2805927784090914</v>
      </c>
      <c r="K18" s="74">
        <f t="shared" si="9"/>
        <v>6.2805927784090914</v>
      </c>
      <c r="L18" s="74">
        <f t="shared" si="9"/>
        <v>4.7174230202272742</v>
      </c>
      <c r="M18" s="74">
        <f t="shared" si="9"/>
        <v>5.0225159456818194</v>
      </c>
      <c r="N18" s="74">
        <f t="shared" si="9"/>
        <v>5.3371679184090901</v>
      </c>
      <c r="O18" s="74">
        <f t="shared" si="9"/>
        <v>7.0538134911363661</v>
      </c>
      <c r="P18" s="74">
        <f t="shared" si="9"/>
        <v>8.0017523456818207</v>
      </c>
      <c r="Q18" s="74">
        <f t="shared" si="9"/>
        <v>7.2076544081818206</v>
      </c>
      <c r="R18" s="74">
        <f t="shared" si="9"/>
        <v>7.9366977184090928</v>
      </c>
      <c r="S18" s="74">
        <f t="shared" si="9"/>
        <v>7.1767534602272729</v>
      </c>
      <c r="T18" s="74">
        <f t="shared" si="9"/>
        <v>3.9277063127272749</v>
      </c>
      <c r="U18" s="74">
        <f t="shared" si="9"/>
        <v>4.446151862727274</v>
      </c>
      <c r="V18" s="74">
        <f t="shared" si="9"/>
        <v>4.5684612002272713</v>
      </c>
      <c r="W18" s="74">
        <f t="shared" si="9"/>
        <v>5.3371679184090901</v>
      </c>
      <c r="X18" s="74">
        <f t="shared" si="9"/>
        <v>2.9872022727272722</v>
      </c>
      <c r="Y18" s="74">
        <f t="shared" si="9"/>
        <v>2.9475056736363632</v>
      </c>
      <c r="Z18" s="58">
        <f>SUM(B18:Y18)</f>
        <v>124.06352224795458</v>
      </c>
      <c r="AC18" s="74"/>
    </row>
    <row r="19" spans="1:29" x14ac:dyDescent="0.25">
      <c r="A19" s="47" t="s">
        <v>79</v>
      </c>
      <c r="B19" s="74">
        <f>B17*B$4</f>
        <v>1.4670243572727277</v>
      </c>
      <c r="C19" s="74">
        <f t="shared" ref="C19:Y19" si="10">C17*C$4</f>
        <v>1.4094996300000002</v>
      </c>
      <c r="D19" s="74">
        <f t="shared" si="10"/>
        <v>1.2888095563636364</v>
      </c>
      <c r="E19" s="74">
        <f t="shared" si="10"/>
        <v>1.6981938654545454</v>
      </c>
      <c r="F19" s="74">
        <f t="shared" si="10"/>
        <v>2.4679546118181817</v>
      </c>
      <c r="G19" s="74">
        <f t="shared" si="10"/>
        <v>2.2231549390909087</v>
      </c>
      <c r="H19" s="74">
        <f t="shared" si="10"/>
        <v>3.1500540654545457</v>
      </c>
      <c r="I19" s="74">
        <f t="shared" si="10"/>
        <v>7.7678071609090953</v>
      </c>
      <c r="J19" s="74">
        <f t="shared" si="10"/>
        <v>7.6617632556818185</v>
      </c>
      <c r="K19" s="74">
        <f t="shared" si="10"/>
        <v>7.6617632556818185</v>
      </c>
      <c r="L19" s="74">
        <f t="shared" si="10"/>
        <v>5.7548355120454566</v>
      </c>
      <c r="M19" s="74">
        <f t="shared" si="10"/>
        <v>6.1270216811363651</v>
      </c>
      <c r="N19" s="74">
        <f t="shared" si="10"/>
        <v>6.5108690356818171</v>
      </c>
      <c r="O19" s="74">
        <f t="shared" si="10"/>
        <v>8.605023590227276</v>
      </c>
      <c r="P19" s="74">
        <f t="shared" si="10"/>
        <v>9.761424481136368</v>
      </c>
      <c r="Q19" s="74">
        <f t="shared" si="10"/>
        <v>8.7926957936363674</v>
      </c>
      <c r="R19" s="74">
        <f t="shared" si="10"/>
        <v>9.6820636356818213</v>
      </c>
      <c r="S19" s="74">
        <f t="shared" si="10"/>
        <v>8.7549993920454554</v>
      </c>
      <c r="T19" s="74">
        <f t="shared" si="10"/>
        <v>4.7914515345454571</v>
      </c>
      <c r="U19" s="74">
        <f t="shared" si="10"/>
        <v>5.4239088845454564</v>
      </c>
      <c r="V19" s="74">
        <f t="shared" si="10"/>
        <v>5.5731153720454536</v>
      </c>
      <c r="W19" s="74">
        <f t="shared" si="10"/>
        <v>6.5108690356818171</v>
      </c>
      <c r="X19" s="74">
        <f t="shared" si="10"/>
        <v>3.6441204545454537</v>
      </c>
      <c r="Y19" s="74">
        <f t="shared" si="10"/>
        <v>1.4190071890909088</v>
      </c>
      <c r="AA19" s="58">
        <f>SUM(B19:Y19)</f>
        <v>128.14743028977276</v>
      </c>
      <c r="AC19" s="74"/>
    </row>
    <row r="20" spans="1:29" x14ac:dyDescent="0.25">
      <c r="A20" s="47" t="s">
        <v>80</v>
      </c>
      <c r="B20" s="74">
        <f>B17*B$5</f>
        <v>1.4670243572727277</v>
      </c>
      <c r="C20" s="74">
        <f t="shared" ref="C20:Y20" si="11">C17*C$5</f>
        <v>1.4094996300000002</v>
      </c>
      <c r="D20" s="74">
        <f t="shared" si="11"/>
        <v>1.2888095563636364</v>
      </c>
      <c r="E20" s="74">
        <f t="shared" si="11"/>
        <v>1.6981938654545454</v>
      </c>
      <c r="F20" s="74">
        <f t="shared" si="11"/>
        <v>2.4679546118181817</v>
      </c>
      <c r="G20" s="74">
        <f t="shared" si="11"/>
        <v>2.2231549390909087</v>
      </c>
      <c r="H20" s="74">
        <f t="shared" si="11"/>
        <v>3.1500540654545457</v>
      </c>
      <c r="I20" s="74">
        <f t="shared" si="11"/>
        <v>8.2881840109090934</v>
      </c>
      <c r="J20" s="74">
        <f t="shared" si="11"/>
        <v>8.1750360681818179</v>
      </c>
      <c r="K20" s="74">
        <f t="shared" si="11"/>
        <v>8.1750360681818179</v>
      </c>
      <c r="L20" s="74">
        <f t="shared" si="11"/>
        <v>4.7174230202272742</v>
      </c>
      <c r="M20" s="74">
        <f t="shared" si="11"/>
        <v>5.0225159456818194</v>
      </c>
      <c r="N20" s="74">
        <f t="shared" si="11"/>
        <v>5.3371679184090901</v>
      </c>
      <c r="O20" s="74">
        <f t="shared" si="11"/>
        <v>7.0538134911363661</v>
      </c>
      <c r="P20" s="74">
        <f t="shared" si="11"/>
        <v>8.0017523456818207</v>
      </c>
      <c r="Q20" s="74">
        <f t="shared" si="11"/>
        <v>7.2076544081818206</v>
      </c>
      <c r="R20" s="74">
        <f t="shared" si="11"/>
        <v>7.9366977184090928</v>
      </c>
      <c r="S20" s="74">
        <f t="shared" si="11"/>
        <v>9.3415097045454552</v>
      </c>
      <c r="T20" s="74">
        <f t="shared" si="11"/>
        <v>5.1124379345454569</v>
      </c>
      <c r="U20" s="74">
        <f t="shared" si="11"/>
        <v>5.7872645345454554</v>
      </c>
      <c r="V20" s="74">
        <f t="shared" si="11"/>
        <v>5.946466584545453</v>
      </c>
      <c r="W20" s="74">
        <f t="shared" si="11"/>
        <v>5.3371679184090901</v>
      </c>
      <c r="X20" s="74">
        <f t="shared" si="11"/>
        <v>2.9872022727272722</v>
      </c>
      <c r="Y20" s="74">
        <f t="shared" si="11"/>
        <v>1.4190071890909088</v>
      </c>
      <c r="AB20" s="58">
        <f>SUM(B20:Y20)</f>
        <v>119.55102815886366</v>
      </c>
      <c r="AC20" s="74"/>
    </row>
    <row r="21" spans="1:29" x14ac:dyDescent="0.25">
      <c r="A21" s="47">
        <v>4</v>
      </c>
      <c r="B21" s="79">
        <v>14.149999999999999</v>
      </c>
      <c r="C21" s="79">
        <v>10.299999999999999</v>
      </c>
      <c r="D21" s="79">
        <v>12.75</v>
      </c>
      <c r="E21" s="79">
        <v>14.5</v>
      </c>
      <c r="F21" s="79">
        <v>20.150000000000002</v>
      </c>
      <c r="G21" s="79">
        <v>21.6</v>
      </c>
      <c r="H21" s="79">
        <v>27.45</v>
      </c>
      <c r="I21" s="79">
        <v>26.45</v>
      </c>
      <c r="J21" s="79">
        <v>26.25</v>
      </c>
      <c r="K21" s="79">
        <v>26.25</v>
      </c>
      <c r="L21" s="79">
        <v>25.25</v>
      </c>
      <c r="M21" s="79">
        <v>25.25</v>
      </c>
      <c r="N21" s="79">
        <v>19.45</v>
      </c>
      <c r="O21" s="79">
        <v>21.35</v>
      </c>
      <c r="P21" s="79">
        <v>27.699999999999996</v>
      </c>
      <c r="Q21" s="79">
        <v>27.349999999999998</v>
      </c>
      <c r="R21" s="79">
        <v>27.699999999999996</v>
      </c>
      <c r="S21" s="79">
        <v>24.799999999999997</v>
      </c>
      <c r="T21" s="79">
        <v>19.099999999999998</v>
      </c>
      <c r="U21" s="79">
        <v>21.450000000000003</v>
      </c>
      <c r="V21" s="79">
        <v>20.200000000000003</v>
      </c>
      <c r="W21" s="79">
        <v>19.600000000000001</v>
      </c>
      <c r="X21" s="79">
        <v>15.25</v>
      </c>
      <c r="Y21" s="79">
        <v>14.799999999999999</v>
      </c>
      <c r="Z21" s="78">
        <v>0.64100000000000001</v>
      </c>
      <c r="AA21" s="78">
        <v>140</v>
      </c>
      <c r="AB21" s="78">
        <f>Z21*AA21/1000</f>
        <v>8.9740000000000014E-2</v>
      </c>
      <c r="AC21" s="74"/>
    </row>
    <row r="22" spans="1:29" x14ac:dyDescent="0.25">
      <c r="A22" s="47"/>
      <c r="B22" s="75">
        <f>(B21/220)^2*$Z21*$AA21</f>
        <v>0.37123899070247934</v>
      </c>
      <c r="C22" s="75">
        <f t="shared" ref="C22:Y22" si="12">(C21/220)^2*$Z21*$AA21</f>
        <v>0.19670488842975203</v>
      </c>
      <c r="D22" s="75">
        <f t="shared" si="12"/>
        <v>0.30141237086776856</v>
      </c>
      <c r="E22" s="75">
        <f t="shared" si="12"/>
        <v>0.38983130165289248</v>
      </c>
      <c r="F22" s="75">
        <f t="shared" si="12"/>
        <v>0.75281940392561997</v>
      </c>
      <c r="G22" s="75">
        <f t="shared" si="12"/>
        <v>0.8650639338842977</v>
      </c>
      <c r="H22" s="75">
        <f t="shared" si="12"/>
        <v>1.3970932716942148</v>
      </c>
      <c r="I22" s="75">
        <f t="shared" si="12"/>
        <v>1.2971555444214877</v>
      </c>
      <c r="J22" s="75">
        <f t="shared" si="12"/>
        <v>1.2776129907024796</v>
      </c>
      <c r="K22" s="75">
        <f t="shared" si="12"/>
        <v>1.2776129907024796</v>
      </c>
      <c r="L22" s="75">
        <f t="shared" si="12"/>
        <v>1.1821251807851241</v>
      </c>
      <c r="M22" s="75">
        <f t="shared" si="12"/>
        <v>1.1821251807851241</v>
      </c>
      <c r="N22" s="75">
        <f t="shared" si="12"/>
        <v>0.70142285847107433</v>
      </c>
      <c r="O22" s="75">
        <f t="shared" si="12"/>
        <v>0.84515518904958675</v>
      </c>
      <c r="P22" s="75">
        <f t="shared" si="12"/>
        <v>1.42265711983471</v>
      </c>
      <c r="Q22" s="75">
        <f t="shared" si="12"/>
        <v>1.3869326270661155</v>
      </c>
      <c r="R22" s="75">
        <f t="shared" si="12"/>
        <v>1.42265711983471</v>
      </c>
      <c r="S22" s="75">
        <f t="shared" si="12"/>
        <v>1.1403654876033056</v>
      </c>
      <c r="T22" s="75">
        <f t="shared" si="12"/>
        <v>0.67640597933884283</v>
      </c>
      <c r="U22" s="75">
        <f t="shared" si="12"/>
        <v>0.85309087500000025</v>
      </c>
      <c r="V22" s="75">
        <f t="shared" si="12"/>
        <v>0.7565601157024795</v>
      </c>
      <c r="W22" s="75">
        <f t="shared" si="12"/>
        <v>0.71228343801652905</v>
      </c>
      <c r="X22" s="75">
        <f t="shared" si="12"/>
        <v>0.4312016270661157</v>
      </c>
      <c r="Y22" s="75">
        <f t="shared" si="12"/>
        <v>0.40612912396694201</v>
      </c>
      <c r="AC22" s="74">
        <f>SUM(B22:Y22)</f>
        <v>21.245657609504129</v>
      </c>
    </row>
    <row r="23" spans="1:29" x14ac:dyDescent="0.25">
      <c r="A23" s="47" t="s">
        <v>82</v>
      </c>
      <c r="B23" s="74">
        <f>B22*B$3</f>
        <v>2.498438407427686</v>
      </c>
      <c r="C23" s="74">
        <f t="shared" ref="C23:Y23" si="13">C22*C$3</f>
        <v>1.3238238991322313</v>
      </c>
      <c r="D23" s="74">
        <f t="shared" si="13"/>
        <v>2.0285052559400825</v>
      </c>
      <c r="E23" s="74">
        <f t="shared" si="13"/>
        <v>2.6235646601239666</v>
      </c>
      <c r="F23" s="74">
        <f t="shared" si="13"/>
        <v>5.0664745884194229</v>
      </c>
      <c r="G23" s="74">
        <f t="shared" si="13"/>
        <v>5.8218802750413241</v>
      </c>
      <c r="H23" s="74">
        <f t="shared" si="13"/>
        <v>9.4024377185020658</v>
      </c>
      <c r="I23" s="74">
        <f t="shared" si="13"/>
        <v>8.7298568139566122</v>
      </c>
      <c r="J23" s="74">
        <f t="shared" si="13"/>
        <v>8.5983354274276884</v>
      </c>
      <c r="K23" s="74">
        <f t="shared" si="13"/>
        <v>8.5983354274276884</v>
      </c>
      <c r="L23" s="74">
        <f t="shared" si="13"/>
        <v>7.9557024666838858</v>
      </c>
      <c r="M23" s="74">
        <f t="shared" si="13"/>
        <v>7.9557024666838858</v>
      </c>
      <c r="N23" s="74">
        <f t="shared" si="13"/>
        <v>4.7205758375103306</v>
      </c>
      <c r="O23" s="74">
        <f t="shared" si="13"/>
        <v>5.6878944223037191</v>
      </c>
      <c r="P23" s="74">
        <f t="shared" si="13"/>
        <v>9.5744824164875997</v>
      </c>
      <c r="Q23" s="74">
        <f t="shared" si="13"/>
        <v>9.3340565801549573</v>
      </c>
      <c r="R23" s="74">
        <f t="shared" si="13"/>
        <v>9.5744824164875997</v>
      </c>
      <c r="S23" s="74">
        <f t="shared" si="13"/>
        <v>7.6746597315702472</v>
      </c>
      <c r="T23" s="74">
        <f t="shared" si="13"/>
        <v>4.5522122409504124</v>
      </c>
      <c r="U23" s="74">
        <f t="shared" si="13"/>
        <v>5.7413015887500016</v>
      </c>
      <c r="V23" s="74">
        <f t="shared" si="13"/>
        <v>5.0916495786776874</v>
      </c>
      <c r="W23" s="74">
        <f t="shared" si="13"/>
        <v>4.793667537851241</v>
      </c>
      <c r="X23" s="74">
        <f t="shared" si="13"/>
        <v>2.9019869501549587</v>
      </c>
      <c r="Y23" s="74">
        <f t="shared" si="13"/>
        <v>2.7332490042975199</v>
      </c>
      <c r="Z23" s="58">
        <f>SUM(B23:Y23)</f>
        <v>142.98327571196282</v>
      </c>
      <c r="AC23" s="74"/>
    </row>
    <row r="24" spans="1:29" x14ac:dyDescent="0.25">
      <c r="A24" s="47" t="s">
        <v>79</v>
      </c>
      <c r="B24" s="74">
        <f>B22*B$4</f>
        <v>1.2028143298760332</v>
      </c>
      <c r="C24" s="74">
        <f t="shared" ref="C24:Y24" si="14">C22*C$4</f>
        <v>0.6373238385123966</v>
      </c>
      <c r="D24" s="74">
        <f t="shared" si="14"/>
        <v>0.97657608161157017</v>
      </c>
      <c r="E24" s="74">
        <f t="shared" si="14"/>
        <v>1.2630534173553718</v>
      </c>
      <c r="F24" s="74">
        <f t="shared" si="14"/>
        <v>2.4391348687190089</v>
      </c>
      <c r="G24" s="74">
        <f t="shared" si="14"/>
        <v>2.8028071457851249</v>
      </c>
      <c r="H24" s="74">
        <f t="shared" si="14"/>
        <v>4.5265822002892566</v>
      </c>
      <c r="I24" s="74">
        <f t="shared" si="14"/>
        <v>10.649647019700415</v>
      </c>
      <c r="J24" s="74">
        <f t="shared" si="14"/>
        <v>10.489202653667359</v>
      </c>
      <c r="K24" s="74">
        <f t="shared" si="14"/>
        <v>10.489202653667359</v>
      </c>
      <c r="L24" s="74">
        <f t="shared" si="14"/>
        <v>9.7052477342458694</v>
      </c>
      <c r="M24" s="74">
        <f t="shared" si="14"/>
        <v>9.7052477342458694</v>
      </c>
      <c r="N24" s="74">
        <f t="shared" si="14"/>
        <v>5.7586816680475206</v>
      </c>
      <c r="O24" s="74">
        <f t="shared" si="14"/>
        <v>6.9387241020971082</v>
      </c>
      <c r="P24" s="74">
        <f t="shared" si="14"/>
        <v>11.680014953842971</v>
      </c>
      <c r="Q24" s="74">
        <f t="shared" si="14"/>
        <v>11.38671686821281</v>
      </c>
      <c r="R24" s="74">
        <f t="shared" si="14"/>
        <v>11.680014953842971</v>
      </c>
      <c r="S24" s="74">
        <f t="shared" si="14"/>
        <v>9.3624006532231405</v>
      </c>
      <c r="T24" s="74">
        <f t="shared" si="14"/>
        <v>5.5532930903719002</v>
      </c>
      <c r="U24" s="74">
        <f t="shared" si="14"/>
        <v>7.0038760837500025</v>
      </c>
      <c r="V24" s="74">
        <f t="shared" si="14"/>
        <v>6.2113585499173576</v>
      </c>
      <c r="W24" s="74">
        <f t="shared" si="14"/>
        <v>5.8478470261157041</v>
      </c>
      <c r="X24" s="74">
        <f t="shared" si="14"/>
        <v>3.5401653582128101</v>
      </c>
      <c r="Y24" s="74">
        <f t="shared" si="14"/>
        <v>1.3158583616528923</v>
      </c>
      <c r="AA24" s="58">
        <f>SUM(B24:Y24)</f>
        <v>151.16579134696283</v>
      </c>
      <c r="AC24" s="74"/>
    </row>
    <row r="25" spans="1:29" x14ac:dyDescent="0.25">
      <c r="A25" s="47" t="s">
        <v>80</v>
      </c>
      <c r="B25" s="74">
        <f>B22*B$5</f>
        <v>1.2028143298760332</v>
      </c>
      <c r="C25" s="74">
        <f t="shared" ref="C25:Y25" si="15">C22*C$5</f>
        <v>0.6373238385123966</v>
      </c>
      <c r="D25" s="74">
        <f t="shared" si="15"/>
        <v>0.97657608161157017</v>
      </c>
      <c r="E25" s="74">
        <f t="shared" si="15"/>
        <v>1.2630534173553718</v>
      </c>
      <c r="F25" s="74">
        <f t="shared" si="15"/>
        <v>2.4391348687190089</v>
      </c>
      <c r="G25" s="74">
        <f t="shared" si="15"/>
        <v>2.8028071457851249</v>
      </c>
      <c r="H25" s="74">
        <f t="shared" si="15"/>
        <v>4.5265822002892566</v>
      </c>
      <c r="I25" s="74">
        <f t="shared" si="15"/>
        <v>11.363082569132231</v>
      </c>
      <c r="J25" s="74">
        <f t="shared" si="15"/>
        <v>11.191889798553721</v>
      </c>
      <c r="K25" s="74">
        <f t="shared" si="15"/>
        <v>11.191889798553721</v>
      </c>
      <c r="L25" s="74">
        <f t="shared" si="15"/>
        <v>7.9557024666838858</v>
      </c>
      <c r="M25" s="74">
        <f t="shared" si="15"/>
        <v>7.9557024666838858</v>
      </c>
      <c r="N25" s="74">
        <f t="shared" si="15"/>
        <v>4.7205758375103306</v>
      </c>
      <c r="O25" s="74">
        <f t="shared" si="15"/>
        <v>5.6878944223037191</v>
      </c>
      <c r="P25" s="74">
        <f t="shared" si="15"/>
        <v>9.5744824164875997</v>
      </c>
      <c r="Q25" s="74">
        <f t="shared" si="15"/>
        <v>9.3340565801549573</v>
      </c>
      <c r="R25" s="74">
        <f t="shared" si="15"/>
        <v>9.5744824164875997</v>
      </c>
      <c r="S25" s="74">
        <f t="shared" si="15"/>
        <v>9.9896016714049569</v>
      </c>
      <c r="T25" s="74">
        <f t="shared" si="15"/>
        <v>5.9253163790082635</v>
      </c>
      <c r="U25" s="74">
        <f t="shared" si="15"/>
        <v>7.4730760650000017</v>
      </c>
      <c r="V25" s="74">
        <f t="shared" si="15"/>
        <v>6.6274666135537199</v>
      </c>
      <c r="W25" s="74">
        <f t="shared" si="15"/>
        <v>4.793667537851241</v>
      </c>
      <c r="X25" s="74">
        <f t="shared" si="15"/>
        <v>2.9019869501549587</v>
      </c>
      <c r="Y25" s="74">
        <f t="shared" si="15"/>
        <v>1.3158583616528923</v>
      </c>
      <c r="AB25" s="58">
        <f>SUM(B25:Y25)</f>
        <v>141.42502423332641</v>
      </c>
      <c r="AC25" s="74"/>
    </row>
    <row r="26" spans="1:29" x14ac:dyDescent="0.25">
      <c r="A26" s="47">
        <v>5</v>
      </c>
      <c r="B26" s="77">
        <v>17.350000000000001</v>
      </c>
      <c r="C26" s="77">
        <v>16.100000000000001</v>
      </c>
      <c r="D26" s="77">
        <v>12.8</v>
      </c>
      <c r="E26" s="77">
        <v>14.75</v>
      </c>
      <c r="F26" s="77">
        <v>21.25</v>
      </c>
      <c r="G26" s="77">
        <v>21.2</v>
      </c>
      <c r="H26" s="77">
        <v>22.45</v>
      </c>
      <c r="I26" s="77">
        <v>25</v>
      </c>
      <c r="J26" s="77">
        <v>24.15</v>
      </c>
      <c r="K26" s="77">
        <v>24.15</v>
      </c>
      <c r="L26" s="77">
        <v>21.049999999999997</v>
      </c>
      <c r="M26" s="77">
        <v>21.75</v>
      </c>
      <c r="N26" s="77">
        <v>21.65</v>
      </c>
      <c r="O26" s="77">
        <v>25.25</v>
      </c>
      <c r="P26" s="77">
        <v>27.15</v>
      </c>
      <c r="Q26" s="77">
        <v>26.4</v>
      </c>
      <c r="R26" s="77">
        <v>27.15</v>
      </c>
      <c r="S26" s="77">
        <v>26.95</v>
      </c>
      <c r="T26" s="77">
        <v>20.95</v>
      </c>
      <c r="U26" s="77">
        <v>21.5</v>
      </c>
      <c r="V26" s="77">
        <v>18.649999999999999</v>
      </c>
      <c r="W26" s="77">
        <v>21.299999999999997</v>
      </c>
      <c r="X26" s="77">
        <v>17.2</v>
      </c>
      <c r="Y26" s="77">
        <v>17.2</v>
      </c>
      <c r="Z26" s="78">
        <v>0.86799999999999999</v>
      </c>
      <c r="AA26" s="78">
        <v>90</v>
      </c>
      <c r="AB26" s="78">
        <f>Z26*AA26/1000</f>
        <v>7.8120000000000009E-2</v>
      </c>
      <c r="AC26" s="74"/>
    </row>
    <row r="27" spans="1:29" x14ac:dyDescent="0.25">
      <c r="A27" s="47"/>
      <c r="B27" s="75">
        <f>(B26/220)^2*$Z26*$AA26</f>
        <v>0.48586524173553725</v>
      </c>
      <c r="C27" s="75">
        <f t="shared" ref="C27:Y27" si="16">(C26/220)^2*$Z26*$AA26</f>
        <v>0.41837779338842984</v>
      </c>
      <c r="D27" s="75">
        <f t="shared" si="16"/>
        <v>0.26444588429752064</v>
      </c>
      <c r="E27" s="75">
        <f t="shared" si="16"/>
        <v>0.35115666322314049</v>
      </c>
      <c r="F27" s="75">
        <f t="shared" si="16"/>
        <v>0.72884426652892564</v>
      </c>
      <c r="G27" s="75">
        <f t="shared" si="16"/>
        <v>0.72541844628099172</v>
      </c>
      <c r="H27" s="75">
        <f t="shared" si="16"/>
        <v>0.81348502685950397</v>
      </c>
      <c r="I27" s="75">
        <f t="shared" si="16"/>
        <v>1.008780991735537</v>
      </c>
      <c r="J27" s="75">
        <f t="shared" si="16"/>
        <v>0.94135003512396687</v>
      </c>
      <c r="K27" s="75">
        <f t="shared" si="16"/>
        <v>0.94135003512396687</v>
      </c>
      <c r="L27" s="75">
        <f t="shared" si="16"/>
        <v>0.71518940702479328</v>
      </c>
      <c r="M27" s="75">
        <f t="shared" si="16"/>
        <v>0.76354633264462801</v>
      </c>
      <c r="N27" s="75">
        <f t="shared" si="16"/>
        <v>0.75654135743801654</v>
      </c>
      <c r="O27" s="75">
        <f t="shared" si="16"/>
        <v>1.0290574896694216</v>
      </c>
      <c r="P27" s="75">
        <f t="shared" si="16"/>
        <v>1.1897522665289255</v>
      </c>
      <c r="Q27" s="75">
        <f t="shared" si="16"/>
        <v>1.1249279999999999</v>
      </c>
      <c r="R27" s="75">
        <f t="shared" si="16"/>
        <v>1.1897522665289255</v>
      </c>
      <c r="S27" s="75">
        <f t="shared" si="16"/>
        <v>1.1722882499999998</v>
      </c>
      <c r="T27" s="75">
        <f t="shared" si="16"/>
        <v>0.70841039876033074</v>
      </c>
      <c r="U27" s="75">
        <f t="shared" si="16"/>
        <v>0.7460944214876033</v>
      </c>
      <c r="V27" s="75">
        <f t="shared" si="16"/>
        <v>0.56140276239669418</v>
      </c>
      <c r="W27" s="75">
        <f t="shared" si="16"/>
        <v>0.73227815702479315</v>
      </c>
      <c r="X27" s="75">
        <f t="shared" si="16"/>
        <v>0.47750042975206602</v>
      </c>
      <c r="Y27" s="75">
        <f t="shared" si="16"/>
        <v>0.47750042975206602</v>
      </c>
      <c r="AC27" s="74">
        <f>SUM(B27:Y27)</f>
        <v>18.323316353305781</v>
      </c>
    </row>
    <row r="28" spans="1:29" x14ac:dyDescent="0.25">
      <c r="A28" s="47" t="s">
        <v>82</v>
      </c>
      <c r="B28" s="74">
        <f>B27*B$3</f>
        <v>3.2698730768801658</v>
      </c>
      <c r="C28" s="74">
        <f t="shared" ref="C28:Y28" si="17">C27*C$3</f>
        <v>2.8156825495041331</v>
      </c>
      <c r="D28" s="74">
        <f t="shared" si="17"/>
        <v>1.779720801322314</v>
      </c>
      <c r="E28" s="74">
        <f t="shared" si="17"/>
        <v>2.3632843434917357</v>
      </c>
      <c r="F28" s="74">
        <f t="shared" si="17"/>
        <v>4.90512191373967</v>
      </c>
      <c r="G28" s="74">
        <f t="shared" si="17"/>
        <v>4.882066143471075</v>
      </c>
      <c r="H28" s="74">
        <f t="shared" si="17"/>
        <v>5.4747542307644617</v>
      </c>
      <c r="I28" s="74">
        <f t="shared" si="17"/>
        <v>6.7890960743801649</v>
      </c>
      <c r="J28" s="74">
        <f t="shared" si="17"/>
        <v>6.3352857363842974</v>
      </c>
      <c r="K28" s="74">
        <f t="shared" si="17"/>
        <v>6.3352857363842974</v>
      </c>
      <c r="L28" s="74">
        <f t="shared" si="17"/>
        <v>4.8132247092768594</v>
      </c>
      <c r="M28" s="74">
        <f t="shared" si="17"/>
        <v>5.1386668186983471</v>
      </c>
      <c r="N28" s="74">
        <f t="shared" si="17"/>
        <v>5.0915233355578513</v>
      </c>
      <c r="O28" s="74">
        <f t="shared" si="17"/>
        <v>6.925556905475208</v>
      </c>
      <c r="P28" s="74">
        <f t="shared" si="17"/>
        <v>8.0070327537396686</v>
      </c>
      <c r="Q28" s="74">
        <f t="shared" si="17"/>
        <v>7.5707654399999997</v>
      </c>
      <c r="R28" s="74">
        <f t="shared" si="17"/>
        <v>8.0070327537396686</v>
      </c>
      <c r="S28" s="74">
        <f t="shared" si="17"/>
        <v>7.8894999224999989</v>
      </c>
      <c r="T28" s="74">
        <f t="shared" si="17"/>
        <v>4.767601983657026</v>
      </c>
      <c r="U28" s="74">
        <f t="shared" si="17"/>
        <v>5.0212154566115705</v>
      </c>
      <c r="V28" s="74">
        <f t="shared" si="17"/>
        <v>3.7782405909297521</v>
      </c>
      <c r="W28" s="74">
        <f t="shared" si="17"/>
        <v>4.9282319967768586</v>
      </c>
      <c r="X28" s="74">
        <f t="shared" si="17"/>
        <v>3.2135778922314047</v>
      </c>
      <c r="Y28" s="74">
        <f t="shared" si="17"/>
        <v>3.2135778922314047</v>
      </c>
      <c r="Z28" s="58">
        <f>SUM(B28:Y28)</f>
        <v>123.31591905774792</v>
      </c>
      <c r="AC28" s="74"/>
    </row>
    <row r="29" spans="1:29" x14ac:dyDescent="0.25">
      <c r="A29" s="47" t="s">
        <v>79</v>
      </c>
      <c r="B29" s="74">
        <f>B27*B$4</f>
        <v>1.5742033832231408</v>
      </c>
      <c r="C29" s="74">
        <f t="shared" ref="C29:Y29" si="18">C27*C$4</f>
        <v>1.3555440505785128</v>
      </c>
      <c r="D29" s="74">
        <f t="shared" si="18"/>
        <v>0.85680466512396691</v>
      </c>
      <c r="E29" s="74">
        <f t="shared" si="18"/>
        <v>1.1377475888429753</v>
      </c>
      <c r="F29" s="74">
        <f t="shared" si="18"/>
        <v>2.3614554235537191</v>
      </c>
      <c r="G29" s="74">
        <f t="shared" si="18"/>
        <v>2.3503557659504133</v>
      </c>
      <c r="H29" s="74">
        <f t="shared" si="18"/>
        <v>2.6356914870247929</v>
      </c>
      <c r="I29" s="74">
        <f t="shared" si="18"/>
        <v>8.2820919421487602</v>
      </c>
      <c r="J29" s="74">
        <f t="shared" si="18"/>
        <v>7.7284837883677691</v>
      </c>
      <c r="K29" s="74">
        <f t="shared" si="18"/>
        <v>7.7284837883677691</v>
      </c>
      <c r="L29" s="74">
        <f t="shared" si="18"/>
        <v>5.8717050316735531</v>
      </c>
      <c r="M29" s="74">
        <f t="shared" si="18"/>
        <v>6.2687153910123969</v>
      </c>
      <c r="N29" s="74">
        <f t="shared" si="18"/>
        <v>6.2112045445661161</v>
      </c>
      <c r="O29" s="74">
        <f t="shared" si="18"/>
        <v>8.4485619901859526</v>
      </c>
      <c r="P29" s="74">
        <f t="shared" si="18"/>
        <v>9.7678661082024796</v>
      </c>
      <c r="Q29" s="74">
        <f t="shared" si="18"/>
        <v>9.2356588800000008</v>
      </c>
      <c r="R29" s="74">
        <f t="shared" si="18"/>
        <v>9.7678661082024796</v>
      </c>
      <c r="S29" s="74">
        <f t="shared" si="18"/>
        <v>9.6244865324999989</v>
      </c>
      <c r="T29" s="74">
        <f t="shared" si="18"/>
        <v>5.8160493738223158</v>
      </c>
      <c r="U29" s="74">
        <f t="shared" si="18"/>
        <v>6.1254352004132233</v>
      </c>
      <c r="V29" s="74">
        <f t="shared" si="18"/>
        <v>4.6091166792768599</v>
      </c>
      <c r="W29" s="74">
        <f t="shared" si="18"/>
        <v>6.0120036691735521</v>
      </c>
      <c r="X29" s="74">
        <f t="shared" si="18"/>
        <v>3.9202785282644625</v>
      </c>
      <c r="Y29" s="74">
        <f t="shared" si="18"/>
        <v>1.5471013923966941</v>
      </c>
      <c r="AA29" s="58">
        <f>SUM(B29:Y29)</f>
        <v>129.23691131287191</v>
      </c>
      <c r="AC29" s="74"/>
    </row>
    <row r="30" spans="1:29" x14ac:dyDescent="0.25">
      <c r="A30" s="47" t="s">
        <v>80</v>
      </c>
      <c r="B30" s="74">
        <f>B27*B$5</f>
        <v>1.5742033832231408</v>
      </c>
      <c r="C30" s="74">
        <f t="shared" ref="C30:Y30" si="19">C27*C$5</f>
        <v>1.3555440505785128</v>
      </c>
      <c r="D30" s="74">
        <f t="shared" si="19"/>
        <v>0.85680466512396691</v>
      </c>
      <c r="E30" s="74">
        <f t="shared" si="19"/>
        <v>1.1377475888429753</v>
      </c>
      <c r="F30" s="74">
        <f t="shared" si="19"/>
        <v>2.3614554235537191</v>
      </c>
      <c r="G30" s="74">
        <f t="shared" si="19"/>
        <v>2.3503557659504133</v>
      </c>
      <c r="H30" s="74">
        <f t="shared" si="19"/>
        <v>2.6356914870247929</v>
      </c>
      <c r="I30" s="74">
        <f t="shared" si="19"/>
        <v>8.8369214876033038</v>
      </c>
      <c r="J30" s="74">
        <f t="shared" si="19"/>
        <v>8.2462263076859497</v>
      </c>
      <c r="K30" s="74">
        <f t="shared" si="19"/>
        <v>8.2462263076859497</v>
      </c>
      <c r="L30" s="74">
        <f t="shared" si="19"/>
        <v>4.8132247092768594</v>
      </c>
      <c r="M30" s="74">
        <f t="shared" si="19"/>
        <v>5.1386668186983471</v>
      </c>
      <c r="N30" s="74">
        <f t="shared" si="19"/>
        <v>5.0915233355578513</v>
      </c>
      <c r="O30" s="74">
        <f t="shared" si="19"/>
        <v>6.925556905475208</v>
      </c>
      <c r="P30" s="74">
        <f t="shared" si="19"/>
        <v>8.0070327537396686</v>
      </c>
      <c r="Q30" s="74">
        <f t="shared" si="19"/>
        <v>7.5707654399999997</v>
      </c>
      <c r="R30" s="74">
        <f t="shared" si="19"/>
        <v>8.0070327537396686</v>
      </c>
      <c r="S30" s="74">
        <f t="shared" si="19"/>
        <v>10.269245069999998</v>
      </c>
      <c r="T30" s="74">
        <f t="shared" si="19"/>
        <v>6.2056750931404974</v>
      </c>
      <c r="U30" s="74">
        <f t="shared" si="19"/>
        <v>6.5357871322314045</v>
      </c>
      <c r="V30" s="74">
        <f t="shared" si="19"/>
        <v>4.9178881985950404</v>
      </c>
      <c r="W30" s="74">
        <f t="shared" si="19"/>
        <v>4.9282319967768586</v>
      </c>
      <c r="X30" s="74">
        <f t="shared" si="19"/>
        <v>3.2135778922314047</v>
      </c>
      <c r="Y30" s="74">
        <f t="shared" si="19"/>
        <v>1.5471013923966941</v>
      </c>
      <c r="AB30" s="58">
        <f>SUM(B30:Y30)</f>
        <v>120.77248595913223</v>
      </c>
      <c r="AC30" s="74"/>
    </row>
    <row r="31" spans="1:29" x14ac:dyDescent="0.25">
      <c r="A31" s="47">
        <v>6</v>
      </c>
      <c r="B31" s="77">
        <v>9.7000000000000011</v>
      </c>
      <c r="C31" s="77">
        <v>9.2000000000000011</v>
      </c>
      <c r="D31" s="77">
        <v>12.350000000000001</v>
      </c>
      <c r="E31" s="77">
        <v>14.499999999999998</v>
      </c>
      <c r="F31" s="77">
        <v>15.65</v>
      </c>
      <c r="G31" s="77">
        <v>14.8</v>
      </c>
      <c r="H31" s="77">
        <v>18.699999999999996</v>
      </c>
      <c r="I31" s="77">
        <v>18</v>
      </c>
      <c r="J31" s="77">
        <v>19.950000000000003</v>
      </c>
      <c r="K31" s="77">
        <v>19.950000000000003</v>
      </c>
      <c r="L31" s="77">
        <v>18.7</v>
      </c>
      <c r="M31" s="77">
        <v>16.899999999999999</v>
      </c>
      <c r="N31" s="77">
        <v>15.2</v>
      </c>
      <c r="O31" s="77">
        <v>16.2</v>
      </c>
      <c r="P31" s="77">
        <v>21.45</v>
      </c>
      <c r="Q31" s="77">
        <v>19.649999999999999</v>
      </c>
      <c r="R31" s="77">
        <v>20.399999999999999</v>
      </c>
      <c r="S31" s="77">
        <v>21.749999999999996</v>
      </c>
      <c r="T31" s="77">
        <v>18.75</v>
      </c>
      <c r="U31" s="77">
        <v>18.900000000000002</v>
      </c>
      <c r="V31" s="77">
        <v>18.55</v>
      </c>
      <c r="W31" s="77">
        <v>18.5</v>
      </c>
      <c r="X31" s="77">
        <v>15.65</v>
      </c>
      <c r="Y31" s="77">
        <v>16.5</v>
      </c>
      <c r="Z31" s="78">
        <v>0.64100000000000001</v>
      </c>
      <c r="AA31" s="78">
        <v>120</v>
      </c>
      <c r="AB31" s="78">
        <f>Z31*AA31/1000</f>
        <v>7.6920000000000002E-2</v>
      </c>
      <c r="AC31" s="74"/>
    </row>
    <row r="32" spans="1:29" x14ac:dyDescent="0.25">
      <c r="A32" s="47"/>
      <c r="B32" s="75">
        <f>(B31/220)^2*$Z31*$AA31</f>
        <v>0.14953311570247937</v>
      </c>
      <c r="C32" s="75">
        <f t="shared" ref="C32:Y32" si="20">(C31/220)^2*$Z31*$AA31</f>
        <v>0.13451464462809923</v>
      </c>
      <c r="D32" s="75">
        <f t="shared" si="20"/>
        <v>0.24239732851239679</v>
      </c>
      <c r="E32" s="75">
        <f t="shared" si="20"/>
        <v>0.33414111570247929</v>
      </c>
      <c r="F32" s="75">
        <f t="shared" si="20"/>
        <v>0.38924460123966947</v>
      </c>
      <c r="G32" s="75">
        <f t="shared" si="20"/>
        <v>0.34811067768595044</v>
      </c>
      <c r="H32" s="75">
        <f t="shared" si="20"/>
        <v>0.55574699999999966</v>
      </c>
      <c r="I32" s="75">
        <f t="shared" si="20"/>
        <v>0.5149190082644628</v>
      </c>
      <c r="J32" s="75">
        <f t="shared" si="20"/>
        <v>0.63252794008264479</v>
      </c>
      <c r="K32" s="75">
        <f t="shared" si="20"/>
        <v>0.63252794008264479</v>
      </c>
      <c r="L32" s="75">
        <f t="shared" si="20"/>
        <v>0.55574699999999988</v>
      </c>
      <c r="M32" s="75">
        <f t="shared" si="20"/>
        <v>0.45390746280991723</v>
      </c>
      <c r="N32" s="75">
        <f t="shared" si="20"/>
        <v>0.3671817520661157</v>
      </c>
      <c r="O32" s="75">
        <f t="shared" si="20"/>
        <v>0.41708439669421493</v>
      </c>
      <c r="P32" s="75">
        <f t="shared" si="20"/>
        <v>0.73122075000000009</v>
      </c>
      <c r="Q32" s="75">
        <f t="shared" si="20"/>
        <v>0.61364757644628098</v>
      </c>
      <c r="R32" s="75">
        <f t="shared" si="20"/>
        <v>0.66138485950413217</v>
      </c>
      <c r="S32" s="75">
        <f t="shared" si="20"/>
        <v>0.75181751033057831</v>
      </c>
      <c r="T32" s="75">
        <f t="shared" si="20"/>
        <v>0.55872288223140498</v>
      </c>
      <c r="U32" s="75">
        <f t="shared" si="20"/>
        <v>0.56769820661157033</v>
      </c>
      <c r="V32" s="75">
        <f t="shared" si="20"/>
        <v>0.54686703099173561</v>
      </c>
      <c r="W32" s="75">
        <f t="shared" si="20"/>
        <v>0.54392293388429758</v>
      </c>
      <c r="X32" s="75">
        <f t="shared" si="20"/>
        <v>0.38924460123966947</v>
      </c>
      <c r="Y32" s="75">
        <f t="shared" si="20"/>
        <v>0.43267499999999998</v>
      </c>
      <c r="AC32" s="74">
        <f>SUM(B32:Y32)</f>
        <v>11.524785334710746</v>
      </c>
    </row>
    <row r="33" spans="1:29" x14ac:dyDescent="0.25">
      <c r="A33" s="47" t="s">
        <v>82</v>
      </c>
      <c r="B33" s="74">
        <f>B32*B$3</f>
        <v>1.0063578686776862</v>
      </c>
      <c r="C33" s="74">
        <f t="shared" ref="C33:Y33" si="21">C32*C$3</f>
        <v>0.90528355834710783</v>
      </c>
      <c r="D33" s="74">
        <f t="shared" si="21"/>
        <v>1.6313340208884304</v>
      </c>
      <c r="E33" s="74">
        <f t="shared" si="21"/>
        <v>2.2487697086776857</v>
      </c>
      <c r="F33" s="74">
        <f t="shared" si="21"/>
        <v>2.6196161663429756</v>
      </c>
      <c r="G33" s="74">
        <f t="shared" si="21"/>
        <v>2.3427848608264465</v>
      </c>
      <c r="H33" s="74">
        <f t="shared" si="21"/>
        <v>3.7401773099999978</v>
      </c>
      <c r="I33" s="74">
        <f t="shared" si="21"/>
        <v>3.4654049256198349</v>
      </c>
      <c r="J33" s="74">
        <f t="shared" si="21"/>
        <v>4.2569130367561998</v>
      </c>
      <c r="K33" s="74">
        <f t="shared" si="21"/>
        <v>4.2569130367561998</v>
      </c>
      <c r="L33" s="74">
        <f t="shared" si="21"/>
        <v>3.7401773099999995</v>
      </c>
      <c r="M33" s="74">
        <f t="shared" si="21"/>
        <v>3.0547972247107431</v>
      </c>
      <c r="N33" s="74">
        <f t="shared" si="21"/>
        <v>2.4711331914049586</v>
      </c>
      <c r="O33" s="74">
        <f t="shared" si="21"/>
        <v>2.8069779897520668</v>
      </c>
      <c r="P33" s="74">
        <f t="shared" si="21"/>
        <v>4.9211156475000006</v>
      </c>
      <c r="Q33" s="74">
        <f t="shared" si="21"/>
        <v>4.1298481894834715</v>
      </c>
      <c r="R33" s="74">
        <f t="shared" si="21"/>
        <v>4.4511201044628095</v>
      </c>
      <c r="S33" s="74">
        <f t="shared" si="21"/>
        <v>5.0597318445247925</v>
      </c>
      <c r="T33" s="74">
        <f t="shared" si="21"/>
        <v>3.7602049974173557</v>
      </c>
      <c r="U33" s="74">
        <f t="shared" si="21"/>
        <v>3.8206089304958688</v>
      </c>
      <c r="V33" s="74">
        <f t="shared" si="21"/>
        <v>3.680415118574381</v>
      </c>
      <c r="W33" s="74">
        <f t="shared" si="21"/>
        <v>3.6606013450413228</v>
      </c>
      <c r="X33" s="74">
        <f t="shared" si="21"/>
        <v>2.6196161663429756</v>
      </c>
      <c r="Y33" s="74">
        <f t="shared" si="21"/>
        <v>2.9119027499999999</v>
      </c>
      <c r="Z33" s="58">
        <f>SUM(B33:Y33)</f>
        <v>77.561805302603318</v>
      </c>
      <c r="AC33" s="74"/>
    </row>
    <row r="34" spans="1:29" x14ac:dyDescent="0.25">
      <c r="A34" s="47" t="s">
        <v>79</v>
      </c>
      <c r="B34" s="74">
        <f>B32*B$4</f>
        <v>0.4844872948760332</v>
      </c>
      <c r="C34" s="74">
        <f t="shared" ref="C34:Y34" si="22">C32*C$4</f>
        <v>0.43582744859504152</v>
      </c>
      <c r="D34" s="74">
        <f t="shared" si="22"/>
        <v>0.78536734438016564</v>
      </c>
      <c r="E34" s="74">
        <f t="shared" si="22"/>
        <v>1.0826172148760329</v>
      </c>
      <c r="F34" s="74">
        <f t="shared" si="22"/>
        <v>1.2611525080165291</v>
      </c>
      <c r="G34" s="74">
        <f t="shared" si="22"/>
        <v>1.1278785957024795</v>
      </c>
      <c r="H34" s="74">
        <f t="shared" si="22"/>
        <v>1.8006202799999991</v>
      </c>
      <c r="I34" s="74">
        <f t="shared" si="22"/>
        <v>4.22748505785124</v>
      </c>
      <c r="J34" s="74">
        <f t="shared" si="22"/>
        <v>5.1930543880785143</v>
      </c>
      <c r="K34" s="74">
        <f t="shared" si="22"/>
        <v>5.1930543880785143</v>
      </c>
      <c r="L34" s="74">
        <f t="shared" si="22"/>
        <v>4.5626828699999997</v>
      </c>
      <c r="M34" s="74">
        <f t="shared" si="22"/>
        <v>3.7265802696694208</v>
      </c>
      <c r="N34" s="74">
        <f t="shared" si="22"/>
        <v>3.0145621844628101</v>
      </c>
      <c r="O34" s="74">
        <f t="shared" si="22"/>
        <v>3.424262896859505</v>
      </c>
      <c r="P34" s="74">
        <f t="shared" si="22"/>
        <v>6.003322357500001</v>
      </c>
      <c r="Q34" s="74">
        <f t="shared" si="22"/>
        <v>5.0380466026239672</v>
      </c>
      <c r="R34" s="74">
        <f t="shared" si="22"/>
        <v>5.4299696965289259</v>
      </c>
      <c r="S34" s="74">
        <f t="shared" si="22"/>
        <v>6.1724217598140489</v>
      </c>
      <c r="T34" s="74">
        <f t="shared" si="22"/>
        <v>4.5871148631198357</v>
      </c>
      <c r="U34" s="74">
        <f t="shared" si="22"/>
        <v>4.6608022762809931</v>
      </c>
      <c r="V34" s="74">
        <f t="shared" si="22"/>
        <v>4.4897783244421499</v>
      </c>
      <c r="W34" s="74">
        <f t="shared" si="22"/>
        <v>4.4656072871900836</v>
      </c>
      <c r="X34" s="74">
        <f t="shared" si="22"/>
        <v>3.1956981761776868</v>
      </c>
      <c r="Y34" s="74">
        <f t="shared" si="22"/>
        <v>1.401867</v>
      </c>
      <c r="AA34" s="58">
        <f>SUM(B34:Y34)</f>
        <v>81.764261085123977</v>
      </c>
      <c r="AC34" s="74"/>
    </row>
    <row r="35" spans="1:29" x14ac:dyDescent="0.25">
      <c r="A35" s="47" t="s">
        <v>80</v>
      </c>
      <c r="B35" s="74">
        <f>B32*B$5</f>
        <v>0.4844872948760332</v>
      </c>
      <c r="C35" s="74">
        <f t="shared" ref="C35:Y35" si="23">C32*C$5</f>
        <v>0.43582744859504152</v>
      </c>
      <c r="D35" s="74">
        <f t="shared" si="23"/>
        <v>0.78536734438016564</v>
      </c>
      <c r="E35" s="74">
        <f t="shared" si="23"/>
        <v>1.0826172148760329</v>
      </c>
      <c r="F35" s="74">
        <f t="shared" si="23"/>
        <v>1.2611525080165291</v>
      </c>
      <c r="G35" s="74">
        <f t="shared" si="23"/>
        <v>1.1278785957024795</v>
      </c>
      <c r="H35" s="74">
        <f t="shared" si="23"/>
        <v>1.8006202799999991</v>
      </c>
      <c r="I35" s="74">
        <f t="shared" si="23"/>
        <v>4.5106905123966943</v>
      </c>
      <c r="J35" s="74">
        <f t="shared" si="23"/>
        <v>5.5409447551239683</v>
      </c>
      <c r="K35" s="74">
        <f t="shared" si="23"/>
        <v>5.5409447551239683</v>
      </c>
      <c r="L35" s="74">
        <f t="shared" si="23"/>
        <v>3.7401773099999995</v>
      </c>
      <c r="M35" s="74">
        <f t="shared" si="23"/>
        <v>3.0547972247107431</v>
      </c>
      <c r="N35" s="74">
        <f t="shared" si="23"/>
        <v>2.4711331914049586</v>
      </c>
      <c r="O35" s="74">
        <f t="shared" si="23"/>
        <v>2.8069779897520668</v>
      </c>
      <c r="P35" s="74">
        <f t="shared" si="23"/>
        <v>4.9211156475000006</v>
      </c>
      <c r="Q35" s="74">
        <f t="shared" si="23"/>
        <v>4.1298481894834715</v>
      </c>
      <c r="R35" s="74">
        <f t="shared" si="23"/>
        <v>4.4511201044628095</v>
      </c>
      <c r="S35" s="74">
        <f t="shared" si="23"/>
        <v>6.5859213904958658</v>
      </c>
      <c r="T35" s="74">
        <f t="shared" si="23"/>
        <v>4.8944124483471079</v>
      </c>
      <c r="U35" s="74">
        <f t="shared" si="23"/>
        <v>4.9730362899173564</v>
      </c>
      <c r="V35" s="74">
        <f t="shared" si="23"/>
        <v>4.7905551914876039</v>
      </c>
      <c r="W35" s="74">
        <f t="shared" si="23"/>
        <v>3.6606013450413228</v>
      </c>
      <c r="X35" s="74">
        <f t="shared" si="23"/>
        <v>2.6196161663429756</v>
      </c>
      <c r="Y35" s="74">
        <f t="shared" si="23"/>
        <v>1.401867</v>
      </c>
      <c r="AB35" s="58">
        <f>SUM(B35:Y35)</f>
        <v>77.071710198037195</v>
      </c>
      <c r="AC35" s="74"/>
    </row>
    <row r="36" spans="1:29" x14ac:dyDescent="0.25">
      <c r="A36" s="47">
        <v>7</v>
      </c>
      <c r="B36" s="77">
        <v>14.7</v>
      </c>
      <c r="C36" s="77">
        <v>13.75</v>
      </c>
      <c r="D36" s="77">
        <v>10.5</v>
      </c>
      <c r="E36" s="77">
        <v>10.25</v>
      </c>
      <c r="F36" s="77">
        <v>17.099999999999998</v>
      </c>
      <c r="G36" s="77">
        <v>17.55</v>
      </c>
      <c r="H36" s="77">
        <v>16.900000000000002</v>
      </c>
      <c r="I36" s="77">
        <v>19.100000000000001</v>
      </c>
      <c r="J36" s="77">
        <v>17.8</v>
      </c>
      <c r="K36" s="77">
        <v>17.8</v>
      </c>
      <c r="L36" s="77">
        <v>12</v>
      </c>
      <c r="M36" s="77">
        <v>12.65</v>
      </c>
      <c r="N36" s="77">
        <v>14.5</v>
      </c>
      <c r="O36" s="77">
        <v>16.25</v>
      </c>
      <c r="P36" s="77">
        <v>20.700000000000003</v>
      </c>
      <c r="Q36" s="77">
        <v>20.700000000000003</v>
      </c>
      <c r="R36" s="77">
        <v>20.549999999999997</v>
      </c>
      <c r="S36" s="77">
        <v>19.700000000000003</v>
      </c>
      <c r="T36" s="77">
        <v>17.3</v>
      </c>
      <c r="U36" s="77">
        <v>17</v>
      </c>
      <c r="V36" s="77">
        <v>14.5</v>
      </c>
      <c r="W36" s="77">
        <v>16.55</v>
      </c>
      <c r="X36" s="77">
        <v>16</v>
      </c>
      <c r="Y36" s="77">
        <v>16.100000000000001</v>
      </c>
      <c r="Z36" s="78">
        <v>0.86799999999999999</v>
      </c>
      <c r="AA36" s="78">
        <v>100</v>
      </c>
      <c r="AB36" s="78">
        <f>Z36*AA36/1000</f>
        <v>8.6800000000000002E-2</v>
      </c>
      <c r="AC36" s="74"/>
    </row>
    <row r="37" spans="1:29" x14ac:dyDescent="0.25">
      <c r="A37" s="47"/>
      <c r="B37" s="75">
        <f>(B36/220)^2*$Z36*$AA36</f>
        <v>0.38753330578512396</v>
      </c>
      <c r="C37" s="75">
        <f t="shared" ref="C37:Y37" si="24">(C36/220)^2*$Z36*$AA36</f>
        <v>0.33906249999999999</v>
      </c>
      <c r="D37" s="75">
        <f t="shared" si="24"/>
        <v>0.19772107438016531</v>
      </c>
      <c r="E37" s="75">
        <f t="shared" si="24"/>
        <v>0.18841787190082643</v>
      </c>
      <c r="F37" s="75">
        <f t="shared" si="24"/>
        <v>0.52440471074380146</v>
      </c>
      <c r="G37" s="75">
        <f t="shared" si="24"/>
        <v>0.55236811983471079</v>
      </c>
      <c r="H37" s="75">
        <f t="shared" si="24"/>
        <v>0.51220966942148771</v>
      </c>
      <c r="I37" s="75">
        <f t="shared" si="24"/>
        <v>0.65424603305785123</v>
      </c>
      <c r="J37" s="75">
        <f t="shared" si="24"/>
        <v>0.56821719008264471</v>
      </c>
      <c r="K37" s="75">
        <f t="shared" si="24"/>
        <v>0.56821719008264471</v>
      </c>
      <c r="L37" s="75">
        <f t="shared" si="24"/>
        <v>0.25824793388429751</v>
      </c>
      <c r="M37" s="75">
        <f t="shared" si="24"/>
        <v>0.28698250000000003</v>
      </c>
      <c r="N37" s="75">
        <f t="shared" si="24"/>
        <v>0.37705991735537181</v>
      </c>
      <c r="O37" s="75">
        <f t="shared" si="24"/>
        <v>0.47356663223140499</v>
      </c>
      <c r="P37" s="75">
        <f t="shared" si="24"/>
        <v>0.76844900826446305</v>
      </c>
      <c r="Q37" s="75">
        <f t="shared" si="24"/>
        <v>0.76844900826446305</v>
      </c>
      <c r="R37" s="75">
        <f t="shared" si="24"/>
        <v>0.75735241735537184</v>
      </c>
      <c r="S37" s="75">
        <f t="shared" si="24"/>
        <v>0.69599611570247943</v>
      </c>
      <c r="T37" s="75">
        <f t="shared" si="24"/>
        <v>0.53674322314049594</v>
      </c>
      <c r="U37" s="75">
        <f t="shared" si="24"/>
        <v>0.51828925619834709</v>
      </c>
      <c r="V37" s="75">
        <f t="shared" si="24"/>
        <v>0.37705991735537181</v>
      </c>
      <c r="W37" s="75">
        <f t="shared" si="24"/>
        <v>0.49121357438016527</v>
      </c>
      <c r="X37" s="75">
        <f t="shared" si="24"/>
        <v>0.45910743801652887</v>
      </c>
      <c r="Y37" s="75">
        <f t="shared" si="24"/>
        <v>0.46486421487603319</v>
      </c>
      <c r="AC37" s="74">
        <f>SUM(B37:Y37)</f>
        <v>11.725778822314052</v>
      </c>
    </row>
    <row r="38" spans="1:29" x14ac:dyDescent="0.25">
      <c r="A38" s="47" t="s">
        <v>82</v>
      </c>
      <c r="B38" s="74">
        <f>B37*B$3</f>
        <v>2.6080991479338844</v>
      </c>
      <c r="C38" s="74">
        <f t="shared" ref="C38:Y38" si="25">C37*C$3</f>
        <v>2.281890625</v>
      </c>
      <c r="D38" s="74">
        <f t="shared" si="25"/>
        <v>1.3306628305785126</v>
      </c>
      <c r="E38" s="74">
        <f t="shared" si="25"/>
        <v>1.268052277892562</v>
      </c>
      <c r="F38" s="74">
        <f t="shared" si="25"/>
        <v>3.529243703305784</v>
      </c>
      <c r="G38" s="74">
        <f t="shared" si="25"/>
        <v>3.7174374464876037</v>
      </c>
      <c r="H38" s="74">
        <f t="shared" si="25"/>
        <v>3.4471710752066125</v>
      </c>
      <c r="I38" s="74">
        <f t="shared" si="25"/>
        <v>4.4030758024793393</v>
      </c>
      <c r="J38" s="74">
        <f t="shared" si="25"/>
        <v>3.824101689256199</v>
      </c>
      <c r="K38" s="74">
        <f t="shared" si="25"/>
        <v>3.824101689256199</v>
      </c>
      <c r="L38" s="74">
        <f t="shared" si="25"/>
        <v>1.7380085950413224</v>
      </c>
      <c r="M38" s="74">
        <f t="shared" si="25"/>
        <v>1.9313922250000004</v>
      </c>
      <c r="N38" s="74">
        <f t="shared" si="25"/>
        <v>2.5376132438016525</v>
      </c>
      <c r="O38" s="74">
        <f t="shared" si="25"/>
        <v>3.1871034349173559</v>
      </c>
      <c r="P38" s="74">
        <f t="shared" si="25"/>
        <v>5.1716618256198368</v>
      </c>
      <c r="Q38" s="74">
        <f t="shared" si="25"/>
        <v>5.1716618256198368</v>
      </c>
      <c r="R38" s="74">
        <f t="shared" si="25"/>
        <v>5.096981768801653</v>
      </c>
      <c r="S38" s="74">
        <f t="shared" si="25"/>
        <v>4.6840538586776868</v>
      </c>
      <c r="T38" s="74">
        <f t="shared" si="25"/>
        <v>3.6122818917355377</v>
      </c>
      <c r="U38" s="74">
        <f t="shared" si="25"/>
        <v>3.4880866942148763</v>
      </c>
      <c r="V38" s="74">
        <f t="shared" si="25"/>
        <v>2.5376132438016525</v>
      </c>
      <c r="W38" s="74">
        <f t="shared" si="25"/>
        <v>3.3058673555785125</v>
      </c>
      <c r="X38" s="74">
        <f t="shared" si="25"/>
        <v>3.0897930578512396</v>
      </c>
      <c r="Y38" s="74">
        <f t="shared" si="25"/>
        <v>3.1285361661157034</v>
      </c>
      <c r="Z38" s="58">
        <f>SUM(B38:Y38)</f>
        <v>78.914491474173559</v>
      </c>
      <c r="AC38" s="74"/>
    </row>
    <row r="39" spans="1:29" x14ac:dyDescent="0.25">
      <c r="A39" s="47" t="s">
        <v>79</v>
      </c>
      <c r="B39" s="74">
        <f>B37*B$4</f>
        <v>1.2556079107438016</v>
      </c>
      <c r="C39" s="74">
        <f t="shared" ref="C39:Y39" si="26">C37*C$4</f>
        <v>1.0985625000000001</v>
      </c>
      <c r="D39" s="74">
        <f t="shared" si="26"/>
        <v>0.64061628099173562</v>
      </c>
      <c r="E39" s="74">
        <f t="shared" si="26"/>
        <v>0.6104739049586777</v>
      </c>
      <c r="F39" s="74">
        <f t="shared" si="26"/>
        <v>1.6990712628099169</v>
      </c>
      <c r="G39" s="74">
        <f t="shared" si="26"/>
        <v>1.789672708264463</v>
      </c>
      <c r="H39" s="74">
        <f t="shared" si="26"/>
        <v>1.6595593289256203</v>
      </c>
      <c r="I39" s="74">
        <f t="shared" si="26"/>
        <v>5.3713599314049594</v>
      </c>
      <c r="J39" s="74">
        <f t="shared" si="26"/>
        <v>4.6650631305785133</v>
      </c>
      <c r="K39" s="74">
        <f t="shared" si="26"/>
        <v>4.6650631305785133</v>
      </c>
      <c r="L39" s="74">
        <f t="shared" si="26"/>
        <v>2.1202155371900826</v>
      </c>
      <c r="M39" s="74">
        <f t="shared" si="26"/>
        <v>2.3561263250000004</v>
      </c>
      <c r="N39" s="74">
        <f t="shared" si="26"/>
        <v>3.0956619214876029</v>
      </c>
      <c r="O39" s="74">
        <f t="shared" si="26"/>
        <v>3.8879820506198355</v>
      </c>
      <c r="P39" s="74">
        <f t="shared" si="26"/>
        <v>6.3089663578512427</v>
      </c>
      <c r="Q39" s="74">
        <f t="shared" si="26"/>
        <v>6.3089663578512427</v>
      </c>
      <c r="R39" s="74">
        <f t="shared" si="26"/>
        <v>6.2178633464876034</v>
      </c>
      <c r="S39" s="74">
        <f t="shared" si="26"/>
        <v>5.7141281099173566</v>
      </c>
      <c r="T39" s="74">
        <f t="shared" si="26"/>
        <v>4.4066618619834719</v>
      </c>
      <c r="U39" s="74">
        <f t="shared" si="26"/>
        <v>4.2551547933884297</v>
      </c>
      <c r="V39" s="74">
        <f t="shared" si="26"/>
        <v>3.0956619214876029</v>
      </c>
      <c r="W39" s="74">
        <f t="shared" si="26"/>
        <v>4.0328634456611576</v>
      </c>
      <c r="X39" s="74">
        <f t="shared" si="26"/>
        <v>3.7692720661157022</v>
      </c>
      <c r="Y39" s="74">
        <f t="shared" si="26"/>
        <v>1.5061600561983477</v>
      </c>
      <c r="AA39" s="58">
        <f>SUM(B39:Y39)</f>
        <v>80.530734240495889</v>
      </c>
      <c r="AC39" s="74"/>
    </row>
    <row r="40" spans="1:29" x14ac:dyDescent="0.25">
      <c r="A40" s="47" t="s">
        <v>80</v>
      </c>
      <c r="B40" s="74">
        <f>B37*B$5</f>
        <v>1.2556079107438016</v>
      </c>
      <c r="C40" s="74">
        <f t="shared" ref="C40:Y40" si="27">C37*C$5</f>
        <v>1.0985625000000001</v>
      </c>
      <c r="D40" s="74">
        <f t="shared" si="27"/>
        <v>0.64061628099173562</v>
      </c>
      <c r="E40" s="74">
        <f t="shared" si="27"/>
        <v>0.6104739049586777</v>
      </c>
      <c r="F40" s="74">
        <f t="shared" si="27"/>
        <v>1.6990712628099169</v>
      </c>
      <c r="G40" s="74">
        <f t="shared" si="27"/>
        <v>1.789672708264463</v>
      </c>
      <c r="H40" s="74">
        <f t="shared" si="27"/>
        <v>1.6595593289256203</v>
      </c>
      <c r="I40" s="74">
        <f t="shared" si="27"/>
        <v>5.7311952495867766</v>
      </c>
      <c r="J40" s="74">
        <f t="shared" si="27"/>
        <v>4.9775825851239679</v>
      </c>
      <c r="K40" s="74">
        <f t="shared" si="27"/>
        <v>4.9775825851239679</v>
      </c>
      <c r="L40" s="74">
        <f t="shared" si="27"/>
        <v>1.7380085950413224</v>
      </c>
      <c r="M40" s="74">
        <f t="shared" si="27"/>
        <v>1.9313922250000004</v>
      </c>
      <c r="N40" s="74">
        <f t="shared" si="27"/>
        <v>2.5376132438016525</v>
      </c>
      <c r="O40" s="74">
        <f t="shared" si="27"/>
        <v>3.1871034349173559</v>
      </c>
      <c r="P40" s="74">
        <f t="shared" si="27"/>
        <v>5.1716618256198368</v>
      </c>
      <c r="Q40" s="74">
        <f t="shared" si="27"/>
        <v>5.1716618256198368</v>
      </c>
      <c r="R40" s="74">
        <f t="shared" si="27"/>
        <v>5.096981768801653</v>
      </c>
      <c r="S40" s="74">
        <f t="shared" si="27"/>
        <v>6.09692597355372</v>
      </c>
      <c r="T40" s="74">
        <f t="shared" si="27"/>
        <v>4.701870634710744</v>
      </c>
      <c r="U40" s="74">
        <f t="shared" si="27"/>
        <v>4.5402138842975202</v>
      </c>
      <c r="V40" s="74">
        <f t="shared" si="27"/>
        <v>3.3030448760330571</v>
      </c>
      <c r="W40" s="74">
        <f t="shared" si="27"/>
        <v>3.3058673555785125</v>
      </c>
      <c r="X40" s="74">
        <f t="shared" si="27"/>
        <v>3.0897930578512396</v>
      </c>
      <c r="Y40" s="74">
        <f t="shared" si="27"/>
        <v>1.5061600561983477</v>
      </c>
      <c r="AB40" s="58">
        <f>SUM(B40:Y40)</f>
        <v>75.818223073553725</v>
      </c>
      <c r="AC40" s="74"/>
    </row>
    <row r="41" spans="1:29" x14ac:dyDescent="0.25">
      <c r="A41" s="47">
        <v>8</v>
      </c>
      <c r="B41" s="77">
        <v>13.850000000000001</v>
      </c>
      <c r="C41" s="77">
        <v>12.55</v>
      </c>
      <c r="D41" s="77">
        <v>10.7</v>
      </c>
      <c r="E41" s="77">
        <v>11.5</v>
      </c>
      <c r="F41" s="77">
        <v>17.8</v>
      </c>
      <c r="G41" s="77">
        <v>18.349999999999998</v>
      </c>
      <c r="H41" s="77">
        <v>19.599999999999998</v>
      </c>
      <c r="I41" s="77">
        <v>21.7</v>
      </c>
      <c r="J41" s="77">
        <v>20.65</v>
      </c>
      <c r="K41" s="77">
        <v>20.65</v>
      </c>
      <c r="L41" s="77">
        <v>16.349999999999998</v>
      </c>
      <c r="M41" s="77">
        <v>15.950000000000001</v>
      </c>
      <c r="N41" s="77">
        <v>15.999999999999998</v>
      </c>
      <c r="O41" s="77">
        <v>17.349999999999998</v>
      </c>
      <c r="P41" s="77">
        <v>23.35</v>
      </c>
      <c r="Q41" s="77">
        <v>22.7</v>
      </c>
      <c r="R41" s="77">
        <v>22.75</v>
      </c>
      <c r="S41" s="77">
        <v>23.65</v>
      </c>
      <c r="T41" s="77">
        <v>20.250000000000004</v>
      </c>
      <c r="U41" s="77">
        <v>19.900000000000002</v>
      </c>
      <c r="V41" s="77">
        <v>16.75</v>
      </c>
      <c r="W41" s="77">
        <v>18.3</v>
      </c>
      <c r="X41" s="77">
        <v>17.100000000000001</v>
      </c>
      <c r="Y41" s="77">
        <v>17.7</v>
      </c>
      <c r="Z41" s="78">
        <v>0.64100000000000001</v>
      </c>
      <c r="AA41" s="78">
        <v>130</v>
      </c>
      <c r="AB41" s="78">
        <f>Z41*AA41/1000</f>
        <v>8.3330000000000001E-2</v>
      </c>
      <c r="AC41" s="74"/>
    </row>
    <row r="42" spans="1:29" x14ac:dyDescent="0.25">
      <c r="A42" s="47"/>
      <c r="B42" s="75">
        <f>(B41/220)^2*$Z41*$AA41</f>
        <v>0.33025968853305787</v>
      </c>
      <c r="C42" s="75">
        <f t="shared" ref="C42:Y42" si="28">(C41/220)^2*$Z41*$AA41</f>
        <v>0.27117114307851248</v>
      </c>
      <c r="D42" s="75">
        <f t="shared" si="28"/>
        <v>0.19711677066115699</v>
      </c>
      <c r="E42" s="75">
        <f t="shared" si="28"/>
        <v>0.22769405991735533</v>
      </c>
      <c r="F42" s="75">
        <f t="shared" si="28"/>
        <v>0.54550159504132245</v>
      </c>
      <c r="G42" s="75">
        <f t="shared" si="28"/>
        <v>0.57973318026859499</v>
      </c>
      <c r="H42" s="75">
        <f t="shared" si="28"/>
        <v>0.66140604958677662</v>
      </c>
      <c r="I42" s="75">
        <f t="shared" si="28"/>
        <v>0.81072858884297516</v>
      </c>
      <c r="J42" s="75">
        <f t="shared" si="28"/>
        <v>0.73416915134297522</v>
      </c>
      <c r="K42" s="75">
        <f t="shared" si="28"/>
        <v>0.73416915134297522</v>
      </c>
      <c r="L42" s="75">
        <f t="shared" si="28"/>
        <v>0.46024760175619822</v>
      </c>
      <c r="M42" s="75">
        <f t="shared" si="28"/>
        <v>0.43800331250000013</v>
      </c>
      <c r="N42" s="75">
        <f t="shared" si="28"/>
        <v>0.44075371900826443</v>
      </c>
      <c r="O42" s="75">
        <f t="shared" si="28"/>
        <v>0.51826869679752063</v>
      </c>
      <c r="P42" s="75">
        <f t="shared" si="28"/>
        <v>0.93870642407024796</v>
      </c>
      <c r="Q42" s="75">
        <f t="shared" si="28"/>
        <v>0.88717181198347117</v>
      </c>
      <c r="R42" s="75">
        <f t="shared" si="28"/>
        <v>0.89108436208677677</v>
      </c>
      <c r="S42" s="75">
        <f t="shared" si="28"/>
        <v>0.96298231249999988</v>
      </c>
      <c r="T42" s="75">
        <f t="shared" si="28"/>
        <v>0.70600223398760353</v>
      </c>
      <c r="U42" s="75">
        <f t="shared" si="28"/>
        <v>0.68180812603305818</v>
      </c>
      <c r="V42" s="75">
        <f t="shared" si="28"/>
        <v>0.48304283316115709</v>
      </c>
      <c r="W42" s="75">
        <f t="shared" si="28"/>
        <v>0.57657817561983493</v>
      </c>
      <c r="X42" s="75">
        <f t="shared" si="28"/>
        <v>0.50344060537190083</v>
      </c>
      <c r="Y42" s="75">
        <f t="shared" si="28"/>
        <v>0.53938958057851227</v>
      </c>
      <c r="AC42" s="74">
        <f>SUM(B42:Y42)</f>
        <v>14.119429174070248</v>
      </c>
    </row>
    <row r="43" spans="1:29" x14ac:dyDescent="0.25">
      <c r="A43" s="47" t="s">
        <v>82</v>
      </c>
      <c r="B43" s="74">
        <f>B42*B$3</f>
        <v>2.2226477038274797</v>
      </c>
      <c r="C43" s="74">
        <f t="shared" ref="C43:Y43" si="29">C42*C$3</f>
        <v>1.8249817929183891</v>
      </c>
      <c r="D43" s="74">
        <f t="shared" si="29"/>
        <v>1.3265958665495865</v>
      </c>
      <c r="E43" s="74">
        <f t="shared" si="29"/>
        <v>1.5323810232438015</v>
      </c>
      <c r="F43" s="74">
        <f t="shared" si="29"/>
        <v>3.6712257346281003</v>
      </c>
      <c r="G43" s="74">
        <f t="shared" si="29"/>
        <v>3.9016043032076446</v>
      </c>
      <c r="H43" s="74">
        <f t="shared" si="29"/>
        <v>4.4512627137190073</v>
      </c>
      <c r="I43" s="74">
        <f t="shared" si="29"/>
        <v>5.4562034029132231</v>
      </c>
      <c r="J43" s="74">
        <f t="shared" si="29"/>
        <v>4.940958388538224</v>
      </c>
      <c r="K43" s="74">
        <f t="shared" si="29"/>
        <v>4.940958388538224</v>
      </c>
      <c r="L43" s="74">
        <f t="shared" si="29"/>
        <v>3.0974663598192143</v>
      </c>
      <c r="M43" s="74">
        <f t="shared" si="29"/>
        <v>2.9477622931250012</v>
      </c>
      <c r="N43" s="74">
        <f t="shared" si="29"/>
        <v>2.9662725289256198</v>
      </c>
      <c r="O43" s="74">
        <f t="shared" si="29"/>
        <v>3.4879483294473141</v>
      </c>
      <c r="P43" s="74">
        <f t="shared" si="29"/>
        <v>6.3174942339927691</v>
      </c>
      <c r="Q43" s="74">
        <f t="shared" si="29"/>
        <v>5.970666294648761</v>
      </c>
      <c r="R43" s="74">
        <f t="shared" si="29"/>
        <v>5.9969977568440083</v>
      </c>
      <c r="S43" s="74">
        <f t="shared" si="29"/>
        <v>6.4808709631249997</v>
      </c>
      <c r="T43" s="74">
        <f t="shared" si="29"/>
        <v>4.7513950347365723</v>
      </c>
      <c r="U43" s="74">
        <f t="shared" si="29"/>
        <v>4.5885686882024821</v>
      </c>
      <c r="V43" s="74">
        <f t="shared" si="29"/>
        <v>3.2508782671745875</v>
      </c>
      <c r="W43" s="74">
        <f t="shared" si="29"/>
        <v>3.8803711219214891</v>
      </c>
      <c r="X43" s="74">
        <f t="shared" si="29"/>
        <v>3.3881552741528926</v>
      </c>
      <c r="Y43" s="74">
        <f t="shared" si="29"/>
        <v>3.6300918772933879</v>
      </c>
      <c r="Z43" s="58">
        <f>SUM(B43:Y43)</f>
        <v>95.023758341492766</v>
      </c>
      <c r="AC43" s="74"/>
    </row>
    <row r="44" spans="1:29" x14ac:dyDescent="0.25">
      <c r="A44" s="47" t="s">
        <v>79</v>
      </c>
      <c r="B44" s="74">
        <f>B42*B$4</f>
        <v>1.0700413908471076</v>
      </c>
      <c r="C44" s="74">
        <f t="shared" ref="C44:Y44" si="30">C42*C$4</f>
        <v>0.87859450357438051</v>
      </c>
      <c r="D44" s="74">
        <f t="shared" si="30"/>
        <v>0.63865833694214869</v>
      </c>
      <c r="E44" s="74">
        <f t="shared" si="30"/>
        <v>0.73772875413223138</v>
      </c>
      <c r="F44" s="74">
        <f t="shared" si="30"/>
        <v>1.7674251679338848</v>
      </c>
      <c r="G44" s="74">
        <f t="shared" si="30"/>
        <v>1.8783355040702479</v>
      </c>
      <c r="H44" s="74">
        <f t="shared" si="30"/>
        <v>2.1429556006611565</v>
      </c>
      <c r="I44" s="74">
        <f t="shared" si="30"/>
        <v>6.6560817144008269</v>
      </c>
      <c r="J44" s="74">
        <f t="shared" si="30"/>
        <v>6.0275287325258269</v>
      </c>
      <c r="K44" s="74">
        <f t="shared" si="30"/>
        <v>6.0275287325258269</v>
      </c>
      <c r="L44" s="74">
        <f t="shared" si="30"/>
        <v>3.7786328104183879</v>
      </c>
      <c r="M44" s="74">
        <f t="shared" si="30"/>
        <v>3.5960071956250013</v>
      </c>
      <c r="N44" s="74">
        <f t="shared" si="30"/>
        <v>3.6185880330578515</v>
      </c>
      <c r="O44" s="74">
        <f t="shared" si="30"/>
        <v>4.2549860007076452</v>
      </c>
      <c r="P44" s="74">
        <f t="shared" si="30"/>
        <v>7.706779741616737</v>
      </c>
      <c r="Q44" s="74">
        <f t="shared" si="30"/>
        <v>7.2836805763842989</v>
      </c>
      <c r="R44" s="74">
        <f t="shared" si="30"/>
        <v>7.3158026127324378</v>
      </c>
      <c r="S44" s="74">
        <f t="shared" si="30"/>
        <v>7.9060847856249996</v>
      </c>
      <c r="T44" s="74">
        <f t="shared" si="30"/>
        <v>5.7962783410382253</v>
      </c>
      <c r="U44" s="74">
        <f t="shared" si="30"/>
        <v>5.5976447147314081</v>
      </c>
      <c r="V44" s="74">
        <f t="shared" si="30"/>
        <v>3.9657816602531</v>
      </c>
      <c r="W44" s="74">
        <f t="shared" si="30"/>
        <v>4.7337068218388456</v>
      </c>
      <c r="X44" s="74">
        <f t="shared" si="30"/>
        <v>4.1332473701033061</v>
      </c>
      <c r="Y44" s="74">
        <f t="shared" si="30"/>
        <v>1.7476222410743798</v>
      </c>
      <c r="AA44" s="58">
        <f>SUM(B44:Y44)</f>
        <v>99.259721342820271</v>
      </c>
      <c r="AC44" s="74"/>
    </row>
    <row r="45" spans="1:29" x14ac:dyDescent="0.25">
      <c r="A45" s="47" t="s">
        <v>80</v>
      </c>
      <c r="B45" s="74">
        <f>B42*B$5</f>
        <v>1.0700413908471076</v>
      </c>
      <c r="C45" s="74">
        <f t="shared" ref="C45:Y45" si="31">C42*C$5</f>
        <v>0.87859450357438051</v>
      </c>
      <c r="D45" s="74">
        <f t="shared" si="31"/>
        <v>0.63865833694214869</v>
      </c>
      <c r="E45" s="74">
        <f t="shared" si="31"/>
        <v>0.73772875413223138</v>
      </c>
      <c r="F45" s="74">
        <f t="shared" si="31"/>
        <v>1.7674251679338848</v>
      </c>
      <c r="G45" s="74">
        <f t="shared" si="31"/>
        <v>1.8783355040702479</v>
      </c>
      <c r="H45" s="74">
        <f t="shared" si="31"/>
        <v>2.1429556006611565</v>
      </c>
      <c r="I45" s="74">
        <f t="shared" si="31"/>
        <v>7.1019824382644625</v>
      </c>
      <c r="J45" s="74">
        <f t="shared" si="31"/>
        <v>6.431321765764463</v>
      </c>
      <c r="K45" s="74">
        <f t="shared" si="31"/>
        <v>6.431321765764463</v>
      </c>
      <c r="L45" s="74">
        <f t="shared" si="31"/>
        <v>3.0974663598192143</v>
      </c>
      <c r="M45" s="74">
        <f t="shared" si="31"/>
        <v>2.9477622931250012</v>
      </c>
      <c r="N45" s="74">
        <f t="shared" si="31"/>
        <v>2.9662725289256198</v>
      </c>
      <c r="O45" s="74">
        <f t="shared" si="31"/>
        <v>3.4879483294473141</v>
      </c>
      <c r="P45" s="74">
        <f t="shared" si="31"/>
        <v>6.3174942339927691</v>
      </c>
      <c r="Q45" s="74">
        <f t="shared" si="31"/>
        <v>5.970666294648761</v>
      </c>
      <c r="R45" s="74">
        <f t="shared" si="31"/>
        <v>5.9969977568440083</v>
      </c>
      <c r="S45" s="74">
        <f t="shared" si="31"/>
        <v>8.4357250574999991</v>
      </c>
      <c r="T45" s="74">
        <f t="shared" si="31"/>
        <v>6.1845795697314072</v>
      </c>
      <c r="U45" s="74">
        <f t="shared" si="31"/>
        <v>5.9726391840495898</v>
      </c>
      <c r="V45" s="74">
        <f t="shared" si="31"/>
        <v>4.2314552184917362</v>
      </c>
      <c r="W45" s="74">
        <f t="shared" si="31"/>
        <v>3.8803711219214891</v>
      </c>
      <c r="X45" s="74">
        <f t="shared" si="31"/>
        <v>3.3881552741528926</v>
      </c>
      <c r="Y45" s="74">
        <f t="shared" si="31"/>
        <v>1.7476222410743798</v>
      </c>
      <c r="AB45" s="58">
        <f>SUM(B45:Y45)</f>
        <v>93.703520691678719</v>
      </c>
      <c r="AC45" s="74"/>
    </row>
    <row r="46" spans="1:29" x14ac:dyDescent="0.25">
      <c r="A46" s="47">
        <v>9</v>
      </c>
      <c r="B46" s="77">
        <v>8.2999999999999989</v>
      </c>
      <c r="C46" s="77">
        <v>6.8500000000000005</v>
      </c>
      <c r="D46" s="77">
        <v>6.75</v>
      </c>
      <c r="E46" s="77">
        <v>7.65</v>
      </c>
      <c r="F46" s="77">
        <v>11.2</v>
      </c>
      <c r="G46" s="77">
        <v>12.6</v>
      </c>
      <c r="H46" s="77">
        <v>16.25</v>
      </c>
      <c r="I46" s="77">
        <v>14.25</v>
      </c>
      <c r="J46" s="77">
        <v>18.399999999999999</v>
      </c>
      <c r="K46" s="77">
        <v>18.399999999999999</v>
      </c>
      <c r="L46" s="77">
        <v>19.899999999999999</v>
      </c>
      <c r="M46" s="77">
        <v>18.799999999999997</v>
      </c>
      <c r="N46" s="77">
        <v>17.649999999999999</v>
      </c>
      <c r="O46" s="77">
        <v>19</v>
      </c>
      <c r="P46" s="77">
        <v>19.25</v>
      </c>
      <c r="Q46" s="77">
        <v>19.55</v>
      </c>
      <c r="R46" s="77">
        <v>19.75</v>
      </c>
      <c r="S46" s="77">
        <v>18.75</v>
      </c>
      <c r="T46" s="77">
        <v>15.600000000000001</v>
      </c>
      <c r="U46" s="77">
        <v>17.25</v>
      </c>
      <c r="V46" s="77">
        <v>14.35</v>
      </c>
      <c r="W46" s="77">
        <v>13.650000000000002</v>
      </c>
      <c r="X46" s="77">
        <v>13.1</v>
      </c>
      <c r="Y46" s="77">
        <v>12.45</v>
      </c>
      <c r="Z46" s="78">
        <v>0.86799999999999999</v>
      </c>
      <c r="AA46" s="78">
        <v>110</v>
      </c>
      <c r="AB46" s="78">
        <f>Z46*AA46/1000</f>
        <v>9.5480000000000009E-2</v>
      </c>
      <c r="AC46" s="74"/>
    </row>
    <row r="47" spans="1:29" x14ac:dyDescent="0.25">
      <c r="A47" s="47"/>
      <c r="B47" s="75">
        <f>(B46/220)^2*$Z46*$AA46</f>
        <v>0.13590118181818178</v>
      </c>
      <c r="C47" s="75">
        <f t="shared" ref="C47:Y47" si="32">(C46/220)^2*$Z46*$AA46</f>
        <v>9.2565295454545476E-2</v>
      </c>
      <c r="D47" s="75">
        <f t="shared" si="32"/>
        <v>8.9882386363636366E-2</v>
      </c>
      <c r="E47" s="75">
        <f t="shared" si="32"/>
        <v>0.11544893181818183</v>
      </c>
      <c r="F47" s="75">
        <f t="shared" si="32"/>
        <v>0.24745890909090906</v>
      </c>
      <c r="G47" s="75">
        <f t="shared" si="32"/>
        <v>0.31319018181818187</v>
      </c>
      <c r="H47" s="75">
        <f t="shared" si="32"/>
        <v>0.52092329545454552</v>
      </c>
      <c r="I47" s="75">
        <f t="shared" si="32"/>
        <v>0.40058693181818184</v>
      </c>
      <c r="J47" s="75">
        <f t="shared" si="32"/>
        <v>0.66788654545454551</v>
      </c>
      <c r="K47" s="75">
        <f t="shared" si="32"/>
        <v>0.66788654545454551</v>
      </c>
      <c r="L47" s="75">
        <f t="shared" si="32"/>
        <v>0.78121972727272715</v>
      </c>
      <c r="M47" s="75">
        <f t="shared" si="32"/>
        <v>0.69724072727272701</v>
      </c>
      <c r="N47" s="75">
        <f t="shared" si="32"/>
        <v>0.61454893181818171</v>
      </c>
      <c r="O47" s="75">
        <f t="shared" si="32"/>
        <v>0.71215454545454537</v>
      </c>
      <c r="P47" s="75">
        <f t="shared" si="32"/>
        <v>0.73101874999999983</v>
      </c>
      <c r="Q47" s="75">
        <f t="shared" si="32"/>
        <v>0.75398129545454551</v>
      </c>
      <c r="R47" s="75">
        <f t="shared" si="32"/>
        <v>0.76948693181818173</v>
      </c>
      <c r="S47" s="75">
        <f t="shared" si="32"/>
        <v>0.69353693181818177</v>
      </c>
      <c r="T47" s="75">
        <f t="shared" si="32"/>
        <v>0.48008290909090928</v>
      </c>
      <c r="U47" s="75">
        <f t="shared" si="32"/>
        <v>0.58700965909090908</v>
      </c>
      <c r="V47" s="75">
        <f t="shared" si="32"/>
        <v>0.40622893181818187</v>
      </c>
      <c r="W47" s="75">
        <f t="shared" si="32"/>
        <v>0.36756347727272737</v>
      </c>
      <c r="X47" s="75">
        <f t="shared" si="32"/>
        <v>0.3385397272727273</v>
      </c>
      <c r="Y47" s="75">
        <f t="shared" si="32"/>
        <v>0.30577765909090909</v>
      </c>
      <c r="AC47" s="74">
        <f>SUM(B47:Y47)</f>
        <v>11.490120409090908</v>
      </c>
    </row>
    <row r="48" spans="1:29" x14ac:dyDescent="0.25">
      <c r="A48" s="47" t="s">
        <v>82</v>
      </c>
      <c r="B48" s="74">
        <f>B47*B$3</f>
        <v>0.91461495363636347</v>
      </c>
      <c r="C48" s="74">
        <f t="shared" ref="C48:Y48" si="33">C47*C$3</f>
        <v>0.6229644384090911</v>
      </c>
      <c r="D48" s="74">
        <f t="shared" si="33"/>
        <v>0.60490846022727274</v>
      </c>
      <c r="E48" s="74">
        <f t="shared" si="33"/>
        <v>0.77697131113636375</v>
      </c>
      <c r="F48" s="74">
        <f t="shared" si="33"/>
        <v>1.6653984581818182</v>
      </c>
      <c r="G48" s="74">
        <f t="shared" si="33"/>
        <v>2.1077699236363641</v>
      </c>
      <c r="H48" s="74">
        <f t="shared" si="33"/>
        <v>3.5058137784090917</v>
      </c>
      <c r="I48" s="74">
        <f t="shared" si="33"/>
        <v>2.6959500511363639</v>
      </c>
      <c r="J48" s="74">
        <f t="shared" si="33"/>
        <v>4.4948764509090919</v>
      </c>
      <c r="K48" s="74">
        <f t="shared" si="33"/>
        <v>4.4948764509090919</v>
      </c>
      <c r="L48" s="74">
        <f t="shared" si="33"/>
        <v>5.2576087645454539</v>
      </c>
      <c r="M48" s="74">
        <f t="shared" si="33"/>
        <v>4.6924300945454531</v>
      </c>
      <c r="N48" s="74">
        <f t="shared" si="33"/>
        <v>4.1359143111363634</v>
      </c>
      <c r="O48" s="74">
        <f t="shared" si="33"/>
        <v>4.7928000909090906</v>
      </c>
      <c r="P48" s="74">
        <f t="shared" si="33"/>
        <v>4.9197561874999991</v>
      </c>
      <c r="Q48" s="74">
        <f t="shared" si="33"/>
        <v>5.0742941184090915</v>
      </c>
      <c r="R48" s="74">
        <f t="shared" si="33"/>
        <v>5.1786470511363634</v>
      </c>
      <c r="S48" s="74">
        <f t="shared" si="33"/>
        <v>4.6675035511363632</v>
      </c>
      <c r="T48" s="74">
        <f t="shared" si="33"/>
        <v>3.2309579781818196</v>
      </c>
      <c r="U48" s="74">
        <f t="shared" si="33"/>
        <v>3.9505750056818183</v>
      </c>
      <c r="V48" s="74">
        <f t="shared" si="33"/>
        <v>2.7339207111363644</v>
      </c>
      <c r="W48" s="74">
        <f t="shared" si="33"/>
        <v>2.4737022020454553</v>
      </c>
      <c r="X48" s="74">
        <f t="shared" si="33"/>
        <v>2.2783723645454548</v>
      </c>
      <c r="Y48" s="74">
        <f t="shared" si="33"/>
        <v>2.0578836456818181</v>
      </c>
      <c r="Z48" s="58">
        <f>SUM(B48:Y48)</f>
        <v>77.328510353181827</v>
      </c>
      <c r="AC48" s="74"/>
    </row>
    <row r="49" spans="1:29" x14ac:dyDescent="0.25">
      <c r="A49" s="47" t="s">
        <v>79</v>
      </c>
      <c r="B49" s="74">
        <f>B47*B$4</f>
        <v>0.440319829090909</v>
      </c>
      <c r="C49" s="74">
        <f t="shared" ref="C49:Y49" si="34">C47*C$4</f>
        <v>0.29991155727272734</v>
      </c>
      <c r="D49" s="74">
        <f t="shared" si="34"/>
        <v>0.29121893181818187</v>
      </c>
      <c r="E49" s="74">
        <f t="shared" si="34"/>
        <v>0.37405453909090919</v>
      </c>
      <c r="F49" s="74">
        <f t="shared" si="34"/>
        <v>0.80176686545454545</v>
      </c>
      <c r="G49" s="74">
        <f t="shared" si="34"/>
        <v>1.0147361890909092</v>
      </c>
      <c r="H49" s="74">
        <f t="shared" si="34"/>
        <v>1.6877914772727276</v>
      </c>
      <c r="I49" s="74">
        <f t="shared" si="34"/>
        <v>3.288818710227273</v>
      </c>
      <c r="J49" s="74">
        <f t="shared" si="34"/>
        <v>5.4833485381818194</v>
      </c>
      <c r="K49" s="74">
        <f t="shared" si="34"/>
        <v>5.4833485381818194</v>
      </c>
      <c r="L49" s="74">
        <f t="shared" si="34"/>
        <v>6.4138139609090903</v>
      </c>
      <c r="M49" s="74">
        <f t="shared" si="34"/>
        <v>5.7243463709090889</v>
      </c>
      <c r="N49" s="74">
        <f t="shared" si="34"/>
        <v>5.0454467302272725</v>
      </c>
      <c r="O49" s="74">
        <f t="shared" si="34"/>
        <v>5.8467888181818184</v>
      </c>
      <c r="P49" s="74">
        <f t="shared" si="34"/>
        <v>6.0016639374999992</v>
      </c>
      <c r="Q49" s="74">
        <f t="shared" si="34"/>
        <v>6.1901864356818193</v>
      </c>
      <c r="R49" s="74">
        <f t="shared" si="34"/>
        <v>6.3174877102272724</v>
      </c>
      <c r="S49" s="74">
        <f t="shared" si="34"/>
        <v>5.6939382102272731</v>
      </c>
      <c r="T49" s="74">
        <f t="shared" si="34"/>
        <v>3.9414806836363656</v>
      </c>
      <c r="U49" s="74">
        <f t="shared" si="34"/>
        <v>4.8193493011363637</v>
      </c>
      <c r="V49" s="74">
        <f t="shared" si="34"/>
        <v>3.3351395302272735</v>
      </c>
      <c r="W49" s="74">
        <f t="shared" si="34"/>
        <v>3.0176961484090921</v>
      </c>
      <c r="X49" s="74">
        <f t="shared" si="34"/>
        <v>2.7794111609090915</v>
      </c>
      <c r="Y49" s="74">
        <f t="shared" si="34"/>
        <v>0.99071961545454557</v>
      </c>
      <c r="AA49" s="58">
        <f>SUM(B49:Y49)</f>
        <v>85.282783789318188</v>
      </c>
      <c r="AC49" s="74"/>
    </row>
    <row r="50" spans="1:29" x14ac:dyDescent="0.25">
      <c r="A50" s="47" t="s">
        <v>80</v>
      </c>
      <c r="B50" s="74">
        <f>B47*B$5</f>
        <v>0.440319829090909</v>
      </c>
      <c r="C50" s="74">
        <f t="shared" ref="C50:Y50" si="35">C47*C$5</f>
        <v>0.29991155727272734</v>
      </c>
      <c r="D50" s="74">
        <f t="shared" si="35"/>
        <v>0.29121893181818187</v>
      </c>
      <c r="E50" s="74">
        <f t="shared" si="35"/>
        <v>0.37405453909090919</v>
      </c>
      <c r="F50" s="74">
        <f t="shared" si="35"/>
        <v>0.80176686545454545</v>
      </c>
      <c r="G50" s="74">
        <f t="shared" si="35"/>
        <v>1.0147361890909092</v>
      </c>
      <c r="H50" s="74">
        <f t="shared" si="35"/>
        <v>1.6877914772727276</v>
      </c>
      <c r="I50" s="74">
        <f t="shared" si="35"/>
        <v>3.5091415227272726</v>
      </c>
      <c r="J50" s="74">
        <f t="shared" si="35"/>
        <v>5.8506861381818185</v>
      </c>
      <c r="K50" s="74">
        <f t="shared" si="35"/>
        <v>5.8506861381818185</v>
      </c>
      <c r="L50" s="74">
        <f t="shared" si="35"/>
        <v>5.2576087645454539</v>
      </c>
      <c r="M50" s="74">
        <f t="shared" si="35"/>
        <v>4.6924300945454531</v>
      </c>
      <c r="N50" s="74">
        <f t="shared" si="35"/>
        <v>4.1359143111363634</v>
      </c>
      <c r="O50" s="74">
        <f t="shared" si="35"/>
        <v>4.7928000909090906</v>
      </c>
      <c r="P50" s="74">
        <f t="shared" si="35"/>
        <v>4.9197561874999991</v>
      </c>
      <c r="Q50" s="74">
        <f t="shared" si="35"/>
        <v>5.0742941184090915</v>
      </c>
      <c r="R50" s="74">
        <f t="shared" si="35"/>
        <v>5.1786470511363634</v>
      </c>
      <c r="S50" s="74">
        <f t="shared" si="35"/>
        <v>6.0753835227272726</v>
      </c>
      <c r="T50" s="74">
        <f t="shared" si="35"/>
        <v>4.2055262836363649</v>
      </c>
      <c r="U50" s="74">
        <f t="shared" si="35"/>
        <v>5.1422046136363635</v>
      </c>
      <c r="V50" s="74">
        <f t="shared" si="35"/>
        <v>3.5585654427272733</v>
      </c>
      <c r="W50" s="74">
        <f t="shared" si="35"/>
        <v>2.4737022020454553</v>
      </c>
      <c r="X50" s="74">
        <f t="shared" si="35"/>
        <v>2.2783723645454548</v>
      </c>
      <c r="Y50" s="74">
        <f t="shared" si="35"/>
        <v>0.99071961545454557</v>
      </c>
      <c r="AB50" s="58">
        <f>SUM(B50:Y50)</f>
        <v>78.896237851136377</v>
      </c>
      <c r="AC50" s="74"/>
    </row>
    <row r="51" spans="1:29" x14ac:dyDescent="0.25">
      <c r="A51" s="47">
        <v>10</v>
      </c>
      <c r="B51" s="77">
        <v>11.8</v>
      </c>
      <c r="C51" s="77">
        <v>9.5</v>
      </c>
      <c r="D51" s="77">
        <v>8.35</v>
      </c>
      <c r="E51" s="77">
        <v>9.5499999999999989</v>
      </c>
      <c r="F51" s="77">
        <v>13.649999999999999</v>
      </c>
      <c r="G51" s="77">
        <v>14.6</v>
      </c>
      <c r="H51" s="77">
        <v>18.7</v>
      </c>
      <c r="I51" s="77">
        <v>17.999999999999996</v>
      </c>
      <c r="J51" s="77">
        <v>18.100000000000001</v>
      </c>
      <c r="K51" s="77">
        <v>18.100000000000001</v>
      </c>
      <c r="L51" s="77">
        <v>16.549999999999997</v>
      </c>
      <c r="M51" s="77">
        <v>16.849999999999998</v>
      </c>
      <c r="N51" s="77">
        <v>17.8</v>
      </c>
      <c r="O51" s="77">
        <v>18.149999999999999</v>
      </c>
      <c r="P51" s="77">
        <v>21</v>
      </c>
      <c r="Q51" s="77">
        <v>19.5</v>
      </c>
      <c r="R51" s="77">
        <v>20.549999999999997</v>
      </c>
      <c r="S51" s="77">
        <v>19.05</v>
      </c>
      <c r="T51" s="77">
        <v>15.100000000000001</v>
      </c>
      <c r="U51" s="77">
        <v>16.750000000000004</v>
      </c>
      <c r="V51" s="77">
        <v>15.55</v>
      </c>
      <c r="W51" s="77">
        <v>15.700000000000001</v>
      </c>
      <c r="X51" s="77">
        <v>15.2</v>
      </c>
      <c r="Y51" s="77">
        <v>14.75</v>
      </c>
      <c r="Z51" s="78">
        <v>0.64100000000000001</v>
      </c>
      <c r="AA51" s="78">
        <v>140</v>
      </c>
      <c r="AB51" s="78">
        <f>Z51*AA51/1000</f>
        <v>8.9740000000000014E-2</v>
      </c>
      <c r="AC51" s="74"/>
    </row>
    <row r="52" spans="1:29" x14ac:dyDescent="0.25">
      <c r="A52" s="47"/>
      <c r="B52" s="75">
        <f>(B51/220)^2*$Z51*$AA51</f>
        <v>0.25816937190082651</v>
      </c>
      <c r="C52" s="75">
        <f t="shared" ref="C52:Y52" si="36">(C51/220)^2*$Z51*$AA51</f>
        <v>0.16733543388429753</v>
      </c>
      <c r="D52" s="75">
        <f t="shared" si="36"/>
        <v>0.12927473450413224</v>
      </c>
      <c r="E52" s="75">
        <f t="shared" si="36"/>
        <v>0.16910149483471071</v>
      </c>
      <c r="F52" s="75">
        <f t="shared" si="36"/>
        <v>0.34546655268595028</v>
      </c>
      <c r="G52" s="75">
        <f t="shared" si="36"/>
        <v>0.39522682644628099</v>
      </c>
      <c r="H52" s="75">
        <f t="shared" si="36"/>
        <v>0.64837149999999988</v>
      </c>
      <c r="I52" s="75">
        <f t="shared" si="36"/>
        <v>0.60073884297520641</v>
      </c>
      <c r="J52" s="75">
        <f t="shared" si="36"/>
        <v>0.60743226033057851</v>
      </c>
      <c r="K52" s="75">
        <f t="shared" si="36"/>
        <v>0.60743226033057851</v>
      </c>
      <c r="L52" s="75">
        <f t="shared" si="36"/>
        <v>0.50785145351239647</v>
      </c>
      <c r="M52" s="75">
        <f t="shared" si="36"/>
        <v>0.52642985847107426</v>
      </c>
      <c r="N52" s="75">
        <f t="shared" si="36"/>
        <v>0.58746325619834716</v>
      </c>
      <c r="O52" s="75">
        <f t="shared" si="36"/>
        <v>0.61079287499999979</v>
      </c>
      <c r="P52" s="75">
        <f t="shared" si="36"/>
        <v>0.81767231404958673</v>
      </c>
      <c r="Q52" s="75">
        <f t="shared" si="36"/>
        <v>0.70503378099173564</v>
      </c>
      <c r="R52" s="75">
        <f t="shared" si="36"/>
        <v>0.78300467665289242</v>
      </c>
      <c r="S52" s="75">
        <f t="shared" si="36"/>
        <v>0.67286922210743805</v>
      </c>
      <c r="T52" s="75">
        <f t="shared" si="36"/>
        <v>0.42276069008264483</v>
      </c>
      <c r="U52" s="75">
        <f t="shared" si="36"/>
        <v>0.52019997417355401</v>
      </c>
      <c r="V52" s="75">
        <f t="shared" si="36"/>
        <v>0.44833380888429752</v>
      </c>
      <c r="W52" s="75">
        <f t="shared" si="36"/>
        <v>0.45702505371900831</v>
      </c>
      <c r="X52" s="75">
        <f t="shared" si="36"/>
        <v>0.42837871074380163</v>
      </c>
      <c r="Y52" s="75">
        <f t="shared" si="36"/>
        <v>0.40338964359504137</v>
      </c>
      <c r="AC52" s="74">
        <f>SUM(B52:Y52)</f>
        <v>11.819754596074381</v>
      </c>
    </row>
    <row r="53" spans="1:29" x14ac:dyDescent="0.25">
      <c r="A53" s="47" t="s">
        <v>82</v>
      </c>
      <c r="B53" s="74">
        <f>B52*B$3</f>
        <v>1.7374798728925624</v>
      </c>
      <c r="C53" s="74">
        <f t="shared" ref="C53:Y53" si="37">C52*C$3</f>
        <v>1.1261674700413224</v>
      </c>
      <c r="D53" s="74">
        <f t="shared" si="37"/>
        <v>0.87001896321281003</v>
      </c>
      <c r="E53" s="74">
        <f t="shared" si="37"/>
        <v>1.1380530602376031</v>
      </c>
      <c r="F53" s="74">
        <f t="shared" si="37"/>
        <v>2.3249898995764453</v>
      </c>
      <c r="G53" s="74">
        <f t="shared" si="37"/>
        <v>2.6598765419834711</v>
      </c>
      <c r="H53" s="74">
        <f t="shared" si="37"/>
        <v>4.3635401949999997</v>
      </c>
      <c r="I53" s="74">
        <f t="shared" si="37"/>
        <v>4.042972413223139</v>
      </c>
      <c r="J53" s="74">
        <f t="shared" si="37"/>
        <v>4.088019112024794</v>
      </c>
      <c r="K53" s="74">
        <f t="shared" si="37"/>
        <v>4.088019112024794</v>
      </c>
      <c r="L53" s="74">
        <f t="shared" si="37"/>
        <v>3.4178402821384286</v>
      </c>
      <c r="M53" s="74">
        <f t="shared" si="37"/>
        <v>3.5428729475103302</v>
      </c>
      <c r="N53" s="74">
        <f t="shared" si="37"/>
        <v>3.9536277142148766</v>
      </c>
      <c r="O53" s="74">
        <f t="shared" si="37"/>
        <v>4.1106360487499991</v>
      </c>
      <c r="P53" s="74">
        <f t="shared" si="37"/>
        <v>5.5029346735537192</v>
      </c>
      <c r="Q53" s="74">
        <f t="shared" si="37"/>
        <v>4.7448773460743814</v>
      </c>
      <c r="R53" s="74">
        <f t="shared" si="37"/>
        <v>5.2696214738739666</v>
      </c>
      <c r="S53" s="74">
        <f t="shared" si="37"/>
        <v>4.5284098647830584</v>
      </c>
      <c r="T53" s="74">
        <f t="shared" si="37"/>
        <v>2.8451794442561997</v>
      </c>
      <c r="U53" s="74">
        <f t="shared" si="37"/>
        <v>3.5009458261880186</v>
      </c>
      <c r="V53" s="74">
        <f t="shared" si="37"/>
        <v>3.0172865337913226</v>
      </c>
      <c r="W53" s="74">
        <f t="shared" si="37"/>
        <v>3.0757786115289263</v>
      </c>
      <c r="X53" s="74">
        <f t="shared" si="37"/>
        <v>2.8829887233057852</v>
      </c>
      <c r="Y53" s="74">
        <f t="shared" si="37"/>
        <v>2.7148123013946286</v>
      </c>
      <c r="Z53" s="58">
        <f>SUM(B53:Y53)</f>
        <v>79.546948431580589</v>
      </c>
      <c r="AC53" s="74"/>
    </row>
    <row r="54" spans="1:29" x14ac:dyDescent="0.25">
      <c r="A54" s="47" t="s">
        <v>79</v>
      </c>
      <c r="B54" s="74">
        <f>B52*B$4</f>
        <v>0.83646876495867795</v>
      </c>
      <c r="C54" s="74">
        <f t="shared" ref="C54:Y54" si="38">C52*C$4</f>
        <v>0.542166805785124</v>
      </c>
      <c r="D54" s="74">
        <f t="shared" si="38"/>
        <v>0.41885013979338848</v>
      </c>
      <c r="E54" s="74">
        <f t="shared" si="38"/>
        <v>0.54788884326446274</v>
      </c>
      <c r="F54" s="74">
        <f t="shared" si="38"/>
        <v>1.1193116307024791</v>
      </c>
      <c r="G54" s="74">
        <f t="shared" si="38"/>
        <v>1.2805349176859504</v>
      </c>
      <c r="H54" s="74">
        <f t="shared" si="38"/>
        <v>2.1007236599999999</v>
      </c>
      <c r="I54" s="74">
        <f t="shared" si="38"/>
        <v>4.9320659008264451</v>
      </c>
      <c r="J54" s="74">
        <f t="shared" si="38"/>
        <v>4.9870188573140499</v>
      </c>
      <c r="K54" s="74">
        <f t="shared" si="38"/>
        <v>4.9870188573140499</v>
      </c>
      <c r="L54" s="74">
        <f t="shared" si="38"/>
        <v>4.1694604333367753</v>
      </c>
      <c r="M54" s="74">
        <f t="shared" si="38"/>
        <v>4.3219891380475204</v>
      </c>
      <c r="N54" s="74">
        <f t="shared" si="38"/>
        <v>4.8230733333884306</v>
      </c>
      <c r="O54" s="74">
        <f t="shared" si="38"/>
        <v>5.0146095037499991</v>
      </c>
      <c r="P54" s="74">
        <f t="shared" si="38"/>
        <v>6.7130896983471082</v>
      </c>
      <c r="Q54" s="74">
        <f t="shared" si="38"/>
        <v>5.7883273419421499</v>
      </c>
      <c r="R54" s="74">
        <f t="shared" si="38"/>
        <v>6.4284683953202473</v>
      </c>
      <c r="S54" s="74">
        <f t="shared" si="38"/>
        <v>5.5242563135020673</v>
      </c>
      <c r="T54" s="74">
        <f t="shared" si="38"/>
        <v>3.4708652655785146</v>
      </c>
      <c r="U54" s="74">
        <f t="shared" si="38"/>
        <v>4.270841787964879</v>
      </c>
      <c r="V54" s="74">
        <f t="shared" si="38"/>
        <v>3.680820570940083</v>
      </c>
      <c r="W54" s="74">
        <f t="shared" si="38"/>
        <v>3.7521756910330586</v>
      </c>
      <c r="X54" s="74">
        <f t="shared" si="38"/>
        <v>3.5169892152066118</v>
      </c>
      <c r="Y54" s="74">
        <f t="shared" si="38"/>
        <v>1.3069824452479342</v>
      </c>
      <c r="AA54" s="58">
        <f>SUM(B54:Y54)</f>
        <v>84.533997511250007</v>
      </c>
      <c r="AC54" s="74"/>
    </row>
    <row r="55" spans="1:29" x14ac:dyDescent="0.25">
      <c r="A55" s="47" t="s">
        <v>80</v>
      </c>
      <c r="B55" s="74">
        <f>B52*B$5</f>
        <v>0.83646876495867795</v>
      </c>
      <c r="C55" s="74">
        <f t="shared" ref="C55:Y55" si="39">C52*C$5</f>
        <v>0.542166805785124</v>
      </c>
      <c r="D55" s="74">
        <f t="shared" si="39"/>
        <v>0.41885013979338848</v>
      </c>
      <c r="E55" s="74">
        <f t="shared" si="39"/>
        <v>0.54788884326446274</v>
      </c>
      <c r="F55" s="74">
        <f t="shared" si="39"/>
        <v>1.1193116307024791</v>
      </c>
      <c r="G55" s="74">
        <f t="shared" si="39"/>
        <v>1.2805349176859504</v>
      </c>
      <c r="H55" s="74">
        <f t="shared" si="39"/>
        <v>2.1007236599999999</v>
      </c>
      <c r="I55" s="74">
        <f t="shared" si="39"/>
        <v>5.2624722644628079</v>
      </c>
      <c r="J55" s="74">
        <f t="shared" si="39"/>
        <v>5.3211066004958676</v>
      </c>
      <c r="K55" s="74">
        <f t="shared" si="39"/>
        <v>5.3211066004958676</v>
      </c>
      <c r="L55" s="74">
        <f t="shared" si="39"/>
        <v>3.4178402821384286</v>
      </c>
      <c r="M55" s="74">
        <f t="shared" si="39"/>
        <v>3.5428729475103302</v>
      </c>
      <c r="N55" s="74">
        <f t="shared" si="39"/>
        <v>3.9536277142148766</v>
      </c>
      <c r="O55" s="74">
        <f t="shared" si="39"/>
        <v>4.1106360487499991</v>
      </c>
      <c r="P55" s="74">
        <f t="shared" si="39"/>
        <v>5.5029346735537192</v>
      </c>
      <c r="Q55" s="74">
        <f t="shared" si="39"/>
        <v>4.7448773460743814</v>
      </c>
      <c r="R55" s="74">
        <f t="shared" si="39"/>
        <v>5.2696214738739666</v>
      </c>
      <c r="S55" s="74">
        <f t="shared" si="39"/>
        <v>5.894334385661157</v>
      </c>
      <c r="T55" s="74">
        <f t="shared" si="39"/>
        <v>3.7033836451239686</v>
      </c>
      <c r="U55" s="74">
        <f t="shared" si="39"/>
        <v>4.5569517737603329</v>
      </c>
      <c r="V55" s="74">
        <f t="shared" si="39"/>
        <v>3.927404165826446</v>
      </c>
      <c r="W55" s="74">
        <f t="shared" si="39"/>
        <v>3.0757786115289263</v>
      </c>
      <c r="X55" s="74">
        <f t="shared" si="39"/>
        <v>2.8829887233057852</v>
      </c>
      <c r="Y55" s="74">
        <f t="shared" si="39"/>
        <v>1.3069824452479342</v>
      </c>
      <c r="AB55" s="58">
        <f>SUM(B55:Y55)</f>
        <v>78.640864464214886</v>
      </c>
      <c r="AC55" s="74"/>
    </row>
    <row r="56" spans="1:29" x14ac:dyDescent="0.25">
      <c r="A56" s="47">
        <v>11</v>
      </c>
      <c r="B56" s="77">
        <v>12.65</v>
      </c>
      <c r="C56" s="77">
        <v>11.2</v>
      </c>
      <c r="D56" s="77">
        <v>12.85</v>
      </c>
      <c r="E56" s="77">
        <v>12.799999999999999</v>
      </c>
      <c r="F56" s="77">
        <v>18.25</v>
      </c>
      <c r="G56" s="77">
        <v>19.05</v>
      </c>
      <c r="H56" s="77">
        <v>23.55</v>
      </c>
      <c r="I56" s="77">
        <v>22.049999999999997</v>
      </c>
      <c r="J56" s="77">
        <v>21.900000000000002</v>
      </c>
      <c r="K56" s="77">
        <v>21.900000000000002</v>
      </c>
      <c r="L56" s="77">
        <v>17.899999999999999</v>
      </c>
      <c r="M56" s="77">
        <v>17.049999999999997</v>
      </c>
      <c r="N56" s="77">
        <v>16.55</v>
      </c>
      <c r="O56" s="77">
        <v>17.149999999999999</v>
      </c>
      <c r="P56" s="77">
        <v>24.349999999999998</v>
      </c>
      <c r="Q56" s="77">
        <v>23.4</v>
      </c>
      <c r="R56" s="77">
        <v>23.3</v>
      </c>
      <c r="S56" s="77">
        <v>20.95</v>
      </c>
      <c r="T56" s="77">
        <v>18</v>
      </c>
      <c r="U56" s="77">
        <v>19.599999999999998</v>
      </c>
      <c r="V56" s="77">
        <v>19.25</v>
      </c>
      <c r="W56" s="77">
        <v>19.649999999999999</v>
      </c>
      <c r="X56" s="77">
        <v>18.75</v>
      </c>
      <c r="Y56" s="77">
        <v>18.799999999999997</v>
      </c>
      <c r="Z56" s="78">
        <v>0.86799999999999999</v>
      </c>
      <c r="AA56" s="78">
        <v>90</v>
      </c>
      <c r="AB56" s="78">
        <f>Z56*AA56/1000</f>
        <v>7.8120000000000009E-2</v>
      </c>
      <c r="AC56" s="74"/>
    </row>
    <row r="57" spans="1:29" x14ac:dyDescent="0.25">
      <c r="A57" s="47"/>
      <c r="B57" s="76">
        <f>(B56/220)^2*$Z56*$AA56</f>
        <v>0.25828425000000005</v>
      </c>
      <c r="C57" s="76">
        <f t="shared" ref="C57:Y57" si="40">(C56/220)^2*$Z56*$AA56</f>
        <v>0.20246638016528923</v>
      </c>
      <c r="D57" s="76">
        <f t="shared" si="40"/>
        <v>0.266515902892562</v>
      </c>
      <c r="E57" s="76">
        <f t="shared" si="40"/>
        <v>0.26444588429752058</v>
      </c>
      <c r="F57" s="76">
        <f t="shared" si="40"/>
        <v>0.53757939049586789</v>
      </c>
      <c r="G57" s="76">
        <f t="shared" si="40"/>
        <v>0.58574263016528927</v>
      </c>
      <c r="H57" s="76">
        <f t="shared" si="40"/>
        <v>0.89515593595041332</v>
      </c>
      <c r="I57" s="76">
        <f t="shared" si="40"/>
        <v>0.78475494421487579</v>
      </c>
      <c r="J57" s="76">
        <f t="shared" si="40"/>
        <v>0.77411432231404997</v>
      </c>
      <c r="K57" s="76">
        <f t="shared" si="40"/>
        <v>0.77411432231404997</v>
      </c>
      <c r="L57" s="76">
        <f t="shared" si="40"/>
        <v>0.51715762809917354</v>
      </c>
      <c r="M57" s="76">
        <f t="shared" si="40"/>
        <v>0.46920824999999983</v>
      </c>
      <c r="N57" s="76">
        <f t="shared" si="40"/>
        <v>0.44209221694214873</v>
      </c>
      <c r="O57" s="76">
        <f t="shared" si="40"/>
        <v>0.4747282995867767</v>
      </c>
      <c r="P57" s="76">
        <f t="shared" si="40"/>
        <v>0.9570063161157023</v>
      </c>
      <c r="Q57" s="76">
        <f t="shared" si="40"/>
        <v>0.88378899173553693</v>
      </c>
      <c r="R57" s="76">
        <f t="shared" si="40"/>
        <v>0.87625138016528914</v>
      </c>
      <c r="S57" s="76">
        <f t="shared" si="40"/>
        <v>0.70841039876033074</v>
      </c>
      <c r="T57" s="76">
        <f t="shared" si="40"/>
        <v>0.52295206611570255</v>
      </c>
      <c r="U57" s="76">
        <f t="shared" si="40"/>
        <v>0.62005328925619818</v>
      </c>
      <c r="V57" s="76">
        <f t="shared" si="40"/>
        <v>0.59810624999999984</v>
      </c>
      <c r="W57" s="76">
        <f t="shared" si="40"/>
        <v>0.62322086157024792</v>
      </c>
      <c r="X57" s="76">
        <f t="shared" si="40"/>
        <v>0.56743930785123964</v>
      </c>
      <c r="Y57" s="76">
        <f t="shared" si="40"/>
        <v>0.57046968595041292</v>
      </c>
      <c r="AC57" s="74">
        <f>SUM(B57:Y57)</f>
        <v>14.174058904958676</v>
      </c>
    </row>
    <row r="58" spans="1:29" x14ac:dyDescent="0.25">
      <c r="A58" s="47" t="s">
        <v>82</v>
      </c>
      <c r="B58" s="74">
        <f>B57*B$3</f>
        <v>1.7382530025000005</v>
      </c>
      <c r="C58" s="74">
        <f t="shared" ref="C58:Y58" si="41">C57*C$3</f>
        <v>1.3625987385123965</v>
      </c>
      <c r="D58" s="74">
        <f t="shared" si="41"/>
        <v>1.7936520264669424</v>
      </c>
      <c r="E58" s="74">
        <f t="shared" si="41"/>
        <v>1.7797208013223136</v>
      </c>
      <c r="F58" s="74">
        <f t="shared" si="41"/>
        <v>3.617909298037191</v>
      </c>
      <c r="G58" s="74">
        <f t="shared" si="41"/>
        <v>3.9420479010123972</v>
      </c>
      <c r="H58" s="74">
        <f t="shared" si="41"/>
        <v>6.0243994489462818</v>
      </c>
      <c r="I58" s="74">
        <f t="shared" si="41"/>
        <v>5.281400774566114</v>
      </c>
      <c r="J58" s="74">
        <f t="shared" si="41"/>
        <v>5.2097893891735563</v>
      </c>
      <c r="K58" s="74">
        <f t="shared" si="41"/>
        <v>5.2097893891735563</v>
      </c>
      <c r="L58" s="74">
        <f t="shared" si="41"/>
        <v>3.480470837107438</v>
      </c>
      <c r="M58" s="74">
        <f t="shared" si="41"/>
        <v>3.1577715224999992</v>
      </c>
      <c r="N58" s="74">
        <f t="shared" si="41"/>
        <v>2.9752806200206612</v>
      </c>
      <c r="O58" s="74">
        <f t="shared" si="41"/>
        <v>3.1949214562190074</v>
      </c>
      <c r="P58" s="74">
        <f t="shared" si="41"/>
        <v>6.4406525074586769</v>
      </c>
      <c r="Q58" s="74">
        <f t="shared" si="41"/>
        <v>5.9478999143801641</v>
      </c>
      <c r="R58" s="74">
        <f t="shared" si="41"/>
        <v>5.897171788512396</v>
      </c>
      <c r="S58" s="74">
        <f t="shared" si="41"/>
        <v>4.767601983657026</v>
      </c>
      <c r="T58" s="74">
        <f t="shared" si="41"/>
        <v>3.5194674049586783</v>
      </c>
      <c r="U58" s="74">
        <f t="shared" si="41"/>
        <v>4.1729586366942142</v>
      </c>
      <c r="V58" s="74">
        <f t="shared" si="41"/>
        <v>4.0252550624999994</v>
      </c>
      <c r="W58" s="74">
        <f t="shared" si="41"/>
        <v>4.1942763983677684</v>
      </c>
      <c r="X58" s="74">
        <f t="shared" si="41"/>
        <v>3.818866541838843</v>
      </c>
      <c r="Y58" s="74">
        <f t="shared" si="41"/>
        <v>3.8392609864462792</v>
      </c>
      <c r="Z58" s="58">
        <f>SUM(B58:Y58)</f>
        <v>95.391416430371905</v>
      </c>
      <c r="AC58" s="74"/>
    </row>
    <row r="59" spans="1:29" x14ac:dyDescent="0.25">
      <c r="A59" s="47" t="s">
        <v>79</v>
      </c>
      <c r="B59" s="74">
        <f>B57*B$4</f>
        <v>0.83684097000000024</v>
      </c>
      <c r="C59" s="74">
        <f t="shared" ref="C59:Y59" si="42">C57*C$4</f>
        <v>0.65599107173553717</v>
      </c>
      <c r="D59" s="74">
        <f t="shared" si="42"/>
        <v>0.8635115253719009</v>
      </c>
      <c r="E59" s="74">
        <f t="shared" si="42"/>
        <v>0.8568046651239668</v>
      </c>
      <c r="F59" s="74">
        <f t="shared" si="42"/>
        <v>1.741757225206612</v>
      </c>
      <c r="G59" s="74">
        <f t="shared" si="42"/>
        <v>1.8978061217355373</v>
      </c>
      <c r="H59" s="74">
        <f t="shared" si="42"/>
        <v>2.9003052324793392</v>
      </c>
      <c r="I59" s="74">
        <f t="shared" si="42"/>
        <v>6.4428380920041306</v>
      </c>
      <c r="J59" s="74">
        <f t="shared" si="42"/>
        <v>6.3554785861983509</v>
      </c>
      <c r="K59" s="74">
        <f t="shared" si="42"/>
        <v>6.3554785861983509</v>
      </c>
      <c r="L59" s="74">
        <f t="shared" si="42"/>
        <v>4.2458641266942152</v>
      </c>
      <c r="M59" s="74">
        <f t="shared" si="42"/>
        <v>3.852199732499999</v>
      </c>
      <c r="N59" s="74">
        <f t="shared" si="42"/>
        <v>3.6295771010950415</v>
      </c>
      <c r="O59" s="74">
        <f t="shared" si="42"/>
        <v>3.8975193396074372</v>
      </c>
      <c r="P59" s="74">
        <f t="shared" si="42"/>
        <v>7.8570218553099167</v>
      </c>
      <c r="Q59" s="74">
        <f t="shared" si="42"/>
        <v>7.2559076221487588</v>
      </c>
      <c r="R59" s="74">
        <f t="shared" si="42"/>
        <v>7.1940238311570246</v>
      </c>
      <c r="S59" s="74">
        <f t="shared" si="42"/>
        <v>5.8160493738223158</v>
      </c>
      <c r="T59" s="74">
        <f t="shared" si="42"/>
        <v>4.2934364628099182</v>
      </c>
      <c r="U59" s="74">
        <f t="shared" si="42"/>
        <v>5.0906375047933876</v>
      </c>
      <c r="V59" s="74">
        <f t="shared" si="42"/>
        <v>4.9104523124999995</v>
      </c>
      <c r="W59" s="74">
        <f t="shared" si="42"/>
        <v>5.1166432734917358</v>
      </c>
      <c r="X59" s="74">
        <f t="shared" si="42"/>
        <v>4.6586767174586781</v>
      </c>
      <c r="Y59" s="74">
        <f t="shared" si="42"/>
        <v>1.8483217824793379</v>
      </c>
      <c r="AA59" s="58">
        <f>SUM(B59:Y59)</f>
        <v>98.573143111921482</v>
      </c>
      <c r="AC59" s="74"/>
    </row>
    <row r="60" spans="1:29" x14ac:dyDescent="0.25">
      <c r="A60" s="47" t="s">
        <v>80</v>
      </c>
      <c r="B60" s="74">
        <f>B57*B$5</f>
        <v>0.83684097000000024</v>
      </c>
      <c r="C60" s="74">
        <f t="shared" ref="C60:Y60" si="43">C57*C$5</f>
        <v>0.65599107173553717</v>
      </c>
      <c r="D60" s="74">
        <f t="shared" si="43"/>
        <v>0.8635115253719009</v>
      </c>
      <c r="E60" s="74">
        <f t="shared" si="43"/>
        <v>0.8568046651239668</v>
      </c>
      <c r="F60" s="74">
        <f t="shared" si="43"/>
        <v>1.741757225206612</v>
      </c>
      <c r="G60" s="74">
        <f t="shared" si="43"/>
        <v>1.8978061217355373</v>
      </c>
      <c r="H60" s="74">
        <f t="shared" si="43"/>
        <v>2.9003052324793392</v>
      </c>
      <c r="I60" s="74">
        <f t="shared" si="43"/>
        <v>6.8744533113223119</v>
      </c>
      <c r="J60" s="74">
        <f t="shared" si="43"/>
        <v>6.781241463471078</v>
      </c>
      <c r="K60" s="74">
        <f t="shared" si="43"/>
        <v>6.781241463471078</v>
      </c>
      <c r="L60" s="74">
        <f t="shared" si="43"/>
        <v>3.480470837107438</v>
      </c>
      <c r="M60" s="74">
        <f t="shared" si="43"/>
        <v>3.1577715224999992</v>
      </c>
      <c r="N60" s="74">
        <f t="shared" si="43"/>
        <v>2.9752806200206612</v>
      </c>
      <c r="O60" s="74">
        <f t="shared" si="43"/>
        <v>3.1949214562190074</v>
      </c>
      <c r="P60" s="74">
        <f t="shared" si="43"/>
        <v>6.4406525074586769</v>
      </c>
      <c r="Q60" s="74">
        <f t="shared" si="43"/>
        <v>5.9478999143801641</v>
      </c>
      <c r="R60" s="74">
        <f t="shared" si="43"/>
        <v>5.897171788512396</v>
      </c>
      <c r="S60" s="74">
        <f t="shared" si="43"/>
        <v>6.2056750931404974</v>
      </c>
      <c r="T60" s="74">
        <f t="shared" si="43"/>
        <v>4.5810600991735546</v>
      </c>
      <c r="U60" s="74">
        <f t="shared" si="43"/>
        <v>5.4316668138842958</v>
      </c>
      <c r="V60" s="74">
        <f t="shared" si="43"/>
        <v>5.2394107499999985</v>
      </c>
      <c r="W60" s="74">
        <f t="shared" si="43"/>
        <v>4.1942763983677684</v>
      </c>
      <c r="X60" s="74">
        <f t="shared" si="43"/>
        <v>3.818866541838843</v>
      </c>
      <c r="Y60" s="74">
        <f t="shared" si="43"/>
        <v>1.8483217824793379</v>
      </c>
      <c r="AB60" s="58">
        <f>SUM(B60:Y60)</f>
        <v>92.603399174999993</v>
      </c>
      <c r="AC60" s="74"/>
    </row>
    <row r="61" spans="1:29" x14ac:dyDescent="0.25">
      <c r="A61" s="47">
        <v>12</v>
      </c>
      <c r="B61" s="77">
        <v>14.2</v>
      </c>
      <c r="C61" s="77">
        <v>13.45</v>
      </c>
      <c r="D61" s="77">
        <v>16</v>
      </c>
      <c r="E61" s="77">
        <v>17.049999999999997</v>
      </c>
      <c r="F61" s="77">
        <v>19.549999999999997</v>
      </c>
      <c r="G61" s="77">
        <v>18.650000000000002</v>
      </c>
      <c r="H61" s="77">
        <v>22.15</v>
      </c>
      <c r="I61" s="77">
        <v>22.299999999999997</v>
      </c>
      <c r="J61" s="77">
        <v>21.7</v>
      </c>
      <c r="K61" s="77">
        <v>21.7</v>
      </c>
      <c r="L61" s="77">
        <v>16.399999999999999</v>
      </c>
      <c r="M61" s="77">
        <v>16.8</v>
      </c>
      <c r="N61" s="77">
        <v>16.95</v>
      </c>
      <c r="O61" s="77">
        <v>18.850000000000001</v>
      </c>
      <c r="P61" s="77">
        <v>24.599999999999998</v>
      </c>
      <c r="Q61" s="77">
        <v>23.099999999999998</v>
      </c>
      <c r="R61" s="77">
        <v>24.599999999999998</v>
      </c>
      <c r="S61" s="77">
        <v>21.75</v>
      </c>
      <c r="T61" s="77">
        <v>19</v>
      </c>
      <c r="U61" s="77">
        <v>19.3</v>
      </c>
      <c r="V61" s="77">
        <v>20.05</v>
      </c>
      <c r="W61" s="77">
        <v>20.9</v>
      </c>
      <c r="X61" s="77">
        <v>18</v>
      </c>
      <c r="Y61" s="77">
        <v>18</v>
      </c>
      <c r="Z61" s="78">
        <v>0.64100000000000001</v>
      </c>
      <c r="AA61" s="78">
        <v>120</v>
      </c>
      <c r="AB61" s="78">
        <f>Z61*AA61/1000</f>
        <v>7.6920000000000002E-2</v>
      </c>
      <c r="AC61" s="74"/>
    </row>
    <row r="62" spans="1:29" x14ac:dyDescent="0.25">
      <c r="A62" s="47"/>
      <c r="B62" s="75">
        <f>(B61/220)^2*$Z61*$AA61</f>
        <v>0.32045761983471072</v>
      </c>
      <c r="C62" s="75">
        <f t="shared" ref="C62:Y62" si="44">(C61/220)^2*$Z61*$AA61</f>
        <v>0.28750041942148763</v>
      </c>
      <c r="D62" s="75">
        <f t="shared" si="44"/>
        <v>0.40684958677685951</v>
      </c>
      <c r="E62" s="75">
        <f t="shared" si="44"/>
        <v>0.46200074999999985</v>
      </c>
      <c r="F62" s="75">
        <f t="shared" si="44"/>
        <v>0.60741769214876018</v>
      </c>
      <c r="G62" s="75">
        <f t="shared" si="44"/>
        <v>0.55277906404958688</v>
      </c>
      <c r="H62" s="75">
        <f t="shared" si="44"/>
        <v>0.77972484917355367</v>
      </c>
      <c r="I62" s="75">
        <f t="shared" si="44"/>
        <v>0.7903212148760328</v>
      </c>
      <c r="J62" s="75">
        <f t="shared" si="44"/>
        <v>0.74836485123966934</v>
      </c>
      <c r="K62" s="75">
        <f t="shared" si="44"/>
        <v>0.74836485123966934</v>
      </c>
      <c r="L62" s="75">
        <f t="shared" si="44"/>
        <v>0.4274463471074379</v>
      </c>
      <c r="M62" s="75">
        <f t="shared" si="44"/>
        <v>0.44855166942148766</v>
      </c>
      <c r="N62" s="75">
        <f t="shared" si="44"/>
        <v>0.4565972789256198</v>
      </c>
      <c r="O62" s="75">
        <f t="shared" si="44"/>
        <v>0.56469848553719015</v>
      </c>
      <c r="P62" s="75">
        <f t="shared" si="44"/>
        <v>0.96175428099173532</v>
      </c>
      <c r="Q62" s="75">
        <f t="shared" si="44"/>
        <v>0.84804299999999988</v>
      </c>
      <c r="R62" s="75">
        <f t="shared" si="44"/>
        <v>0.96175428099173532</v>
      </c>
      <c r="S62" s="75">
        <f t="shared" si="44"/>
        <v>0.75181751033057853</v>
      </c>
      <c r="T62" s="75">
        <f t="shared" si="44"/>
        <v>0.57372148760330577</v>
      </c>
      <c r="U62" s="75">
        <f t="shared" si="44"/>
        <v>0.59198204132231425</v>
      </c>
      <c r="V62" s="75">
        <f t="shared" si="44"/>
        <v>0.63888496487603308</v>
      </c>
      <c r="W62" s="75">
        <f t="shared" si="44"/>
        <v>0.6942029999999999</v>
      </c>
      <c r="X62" s="75">
        <f t="shared" si="44"/>
        <v>0.5149190082644628</v>
      </c>
      <c r="Y62" s="75">
        <f t="shared" si="44"/>
        <v>0.5149190082644628</v>
      </c>
      <c r="AC62" s="74">
        <f>SUM(B62:Y62)</f>
        <v>14.653073262396695</v>
      </c>
    </row>
    <row r="63" spans="1:29" x14ac:dyDescent="0.25">
      <c r="A63" s="47" t="s">
        <v>82</v>
      </c>
      <c r="B63" s="74">
        <f>B62*B$3</f>
        <v>2.1566797814876031</v>
      </c>
      <c r="C63" s="74">
        <f t="shared" ref="C63:Y63" si="45">C62*C$3</f>
        <v>1.9348778227066119</v>
      </c>
      <c r="D63" s="74">
        <f t="shared" si="45"/>
        <v>2.7380977190082647</v>
      </c>
      <c r="E63" s="74">
        <f t="shared" si="45"/>
        <v>3.1092650474999992</v>
      </c>
      <c r="F63" s="74">
        <f t="shared" si="45"/>
        <v>4.0879210681611564</v>
      </c>
      <c r="G63" s="74">
        <f t="shared" si="45"/>
        <v>3.7202031010537198</v>
      </c>
      <c r="H63" s="74">
        <f t="shared" si="45"/>
        <v>5.2475482349380167</v>
      </c>
      <c r="I63" s="74">
        <f t="shared" si="45"/>
        <v>5.3188617761157007</v>
      </c>
      <c r="J63" s="74">
        <f t="shared" si="45"/>
        <v>5.0364954488429747</v>
      </c>
      <c r="K63" s="74">
        <f t="shared" si="45"/>
        <v>5.0364954488429747</v>
      </c>
      <c r="L63" s="74">
        <f t="shared" si="45"/>
        <v>2.876713916033057</v>
      </c>
      <c r="M63" s="74">
        <f t="shared" si="45"/>
        <v>3.0187527352066121</v>
      </c>
      <c r="N63" s="74">
        <f t="shared" si="45"/>
        <v>3.0728996871694214</v>
      </c>
      <c r="O63" s="74">
        <f t="shared" si="45"/>
        <v>3.8004208076652901</v>
      </c>
      <c r="P63" s="74">
        <f t="shared" si="45"/>
        <v>6.4726063110743794</v>
      </c>
      <c r="Q63" s="74">
        <f t="shared" si="45"/>
        <v>5.7073293899999999</v>
      </c>
      <c r="R63" s="74">
        <f t="shared" si="45"/>
        <v>6.4726063110743794</v>
      </c>
      <c r="S63" s="74">
        <f t="shared" si="45"/>
        <v>5.0597318445247934</v>
      </c>
      <c r="T63" s="74">
        <f t="shared" si="45"/>
        <v>3.8611456115702483</v>
      </c>
      <c r="U63" s="74">
        <f t="shared" si="45"/>
        <v>3.9840391380991753</v>
      </c>
      <c r="V63" s="74">
        <f t="shared" si="45"/>
        <v>4.2996958136157026</v>
      </c>
      <c r="W63" s="74">
        <f t="shared" si="45"/>
        <v>4.6719861899999993</v>
      </c>
      <c r="X63" s="74">
        <f t="shared" si="45"/>
        <v>3.4654049256198349</v>
      </c>
      <c r="Y63" s="74">
        <f t="shared" si="45"/>
        <v>3.4654049256198349</v>
      </c>
      <c r="Z63" s="58">
        <f>SUM(B63:Y63)</f>
        <v>98.615183055929748</v>
      </c>
      <c r="AC63" s="74"/>
    </row>
    <row r="64" spans="1:29" x14ac:dyDescent="0.25">
      <c r="A64" s="47" t="s">
        <v>79</v>
      </c>
      <c r="B64" s="74">
        <f>B62*B$4</f>
        <v>1.0382826882644627</v>
      </c>
      <c r="C64" s="74">
        <f t="shared" ref="C64:Y64" si="46">C62*C$4</f>
        <v>0.93150135892562003</v>
      </c>
      <c r="D64" s="74">
        <f t="shared" si="46"/>
        <v>1.3181926611570249</v>
      </c>
      <c r="E64" s="74">
        <f t="shared" si="46"/>
        <v>1.4968824299999997</v>
      </c>
      <c r="F64" s="74">
        <f t="shared" si="46"/>
        <v>1.968033322561983</v>
      </c>
      <c r="G64" s="74">
        <f t="shared" si="46"/>
        <v>1.7910041675206616</v>
      </c>
      <c r="H64" s="74">
        <f t="shared" si="46"/>
        <v>2.526308511322314</v>
      </c>
      <c r="I64" s="74">
        <f t="shared" si="46"/>
        <v>6.4885371741322295</v>
      </c>
      <c r="J64" s="74">
        <f t="shared" si="46"/>
        <v>6.1440754286776862</v>
      </c>
      <c r="K64" s="74">
        <f t="shared" si="46"/>
        <v>6.1440754286776862</v>
      </c>
      <c r="L64" s="74">
        <f t="shared" si="46"/>
        <v>3.5093345097520654</v>
      </c>
      <c r="M64" s="74">
        <f t="shared" si="46"/>
        <v>3.6826092059504143</v>
      </c>
      <c r="N64" s="74">
        <f t="shared" si="46"/>
        <v>3.7486636599793388</v>
      </c>
      <c r="O64" s="74">
        <f t="shared" si="46"/>
        <v>4.6361745662603315</v>
      </c>
      <c r="P64" s="74">
        <f t="shared" si="46"/>
        <v>7.896002646942148</v>
      </c>
      <c r="Q64" s="74">
        <f t="shared" si="46"/>
        <v>6.9624330299999997</v>
      </c>
      <c r="R64" s="74">
        <f t="shared" si="46"/>
        <v>7.896002646942148</v>
      </c>
      <c r="S64" s="74">
        <f t="shared" si="46"/>
        <v>6.1724217598140507</v>
      </c>
      <c r="T64" s="74">
        <f t="shared" si="46"/>
        <v>4.7102534132231408</v>
      </c>
      <c r="U64" s="74">
        <f t="shared" si="46"/>
        <v>4.8601725592562008</v>
      </c>
      <c r="V64" s="74">
        <f t="shared" si="46"/>
        <v>5.245245561632232</v>
      </c>
      <c r="W64" s="74">
        <f t="shared" si="46"/>
        <v>5.6994066299999995</v>
      </c>
      <c r="X64" s="74">
        <f t="shared" si="46"/>
        <v>4.22748505785124</v>
      </c>
      <c r="Y64" s="74">
        <f t="shared" si="46"/>
        <v>1.6683375867768595</v>
      </c>
      <c r="AA64" s="58">
        <f>SUM(B64:Y64)</f>
        <v>100.76143600561984</v>
      </c>
      <c r="AC64" s="74"/>
    </row>
    <row r="65" spans="1:29" x14ac:dyDescent="0.25">
      <c r="A65" s="47" t="s">
        <v>80</v>
      </c>
      <c r="B65" s="74">
        <f>B62*B$5</f>
        <v>1.0382826882644627</v>
      </c>
      <c r="C65" s="74">
        <f t="shared" ref="C65:Y65" si="47">C62*C$5</f>
        <v>0.93150135892562003</v>
      </c>
      <c r="D65" s="74">
        <f t="shared" si="47"/>
        <v>1.3181926611570249</v>
      </c>
      <c r="E65" s="74">
        <f t="shared" si="47"/>
        <v>1.4968824299999997</v>
      </c>
      <c r="F65" s="74">
        <f t="shared" si="47"/>
        <v>1.968033322561983</v>
      </c>
      <c r="G65" s="74">
        <f t="shared" si="47"/>
        <v>1.7910041675206616</v>
      </c>
      <c r="H65" s="74">
        <f t="shared" si="47"/>
        <v>2.526308511322314</v>
      </c>
      <c r="I65" s="74">
        <f t="shared" si="47"/>
        <v>6.9232138423140475</v>
      </c>
      <c r="J65" s="74">
        <f t="shared" si="47"/>
        <v>6.5556760968595036</v>
      </c>
      <c r="K65" s="74">
        <f t="shared" si="47"/>
        <v>6.5556760968595036</v>
      </c>
      <c r="L65" s="74">
        <f t="shared" si="47"/>
        <v>2.876713916033057</v>
      </c>
      <c r="M65" s="74">
        <f t="shared" si="47"/>
        <v>3.0187527352066121</v>
      </c>
      <c r="N65" s="74">
        <f t="shared" si="47"/>
        <v>3.0728996871694214</v>
      </c>
      <c r="O65" s="74">
        <f t="shared" si="47"/>
        <v>3.8004208076652901</v>
      </c>
      <c r="P65" s="74">
        <f t="shared" si="47"/>
        <v>6.4726063110743794</v>
      </c>
      <c r="Q65" s="74">
        <f t="shared" si="47"/>
        <v>5.7073293899999999</v>
      </c>
      <c r="R65" s="74">
        <f t="shared" si="47"/>
        <v>6.4726063110743794</v>
      </c>
      <c r="S65" s="74">
        <f t="shared" si="47"/>
        <v>6.5859213904958676</v>
      </c>
      <c r="T65" s="74">
        <f t="shared" si="47"/>
        <v>5.0258002314049586</v>
      </c>
      <c r="U65" s="74">
        <f t="shared" si="47"/>
        <v>5.1857626819834728</v>
      </c>
      <c r="V65" s="74">
        <f t="shared" si="47"/>
        <v>5.5966322923140499</v>
      </c>
      <c r="W65" s="74">
        <f t="shared" si="47"/>
        <v>4.6719861899999993</v>
      </c>
      <c r="X65" s="74">
        <f t="shared" si="47"/>
        <v>3.4654049256198349</v>
      </c>
      <c r="Y65" s="74">
        <f t="shared" si="47"/>
        <v>1.6683375867768595</v>
      </c>
      <c r="AB65" s="58">
        <f>SUM(B65:Y65)</f>
        <v>94.725945632603313</v>
      </c>
      <c r="AC65" s="74"/>
    </row>
    <row r="66" spans="1:29" x14ac:dyDescent="0.25">
      <c r="A66" s="47">
        <v>13</v>
      </c>
      <c r="B66" s="77">
        <v>6.6000000000000005</v>
      </c>
      <c r="C66" s="77">
        <v>6.5</v>
      </c>
      <c r="D66" s="77">
        <v>9.65</v>
      </c>
      <c r="E66" s="77">
        <v>12.55</v>
      </c>
      <c r="F66" s="77">
        <v>10.899999999999999</v>
      </c>
      <c r="G66" s="77">
        <v>10.35</v>
      </c>
      <c r="H66" s="77">
        <v>17.2</v>
      </c>
      <c r="I66" s="77">
        <v>16.55</v>
      </c>
      <c r="J66" s="77">
        <v>17.850000000000001</v>
      </c>
      <c r="K66" s="77">
        <v>17.850000000000001</v>
      </c>
      <c r="L66" s="77">
        <v>17.75</v>
      </c>
      <c r="M66" s="77">
        <v>17.149999999999999</v>
      </c>
      <c r="N66" s="77">
        <v>16.850000000000001</v>
      </c>
      <c r="O66" s="77">
        <v>17.95</v>
      </c>
      <c r="P66" s="77">
        <v>19.899999999999999</v>
      </c>
      <c r="Q66" s="77">
        <v>18.2</v>
      </c>
      <c r="R66" s="77">
        <v>21.1</v>
      </c>
      <c r="S66" s="77">
        <v>21.25</v>
      </c>
      <c r="T66" s="77">
        <v>17.2</v>
      </c>
      <c r="U66" s="77">
        <v>16.900000000000002</v>
      </c>
      <c r="V66" s="77">
        <v>15.549999999999999</v>
      </c>
      <c r="W66" s="77">
        <v>14.7</v>
      </c>
      <c r="X66" s="77">
        <v>12.049999999999999</v>
      </c>
      <c r="Y66" s="77">
        <v>12.099999999999998</v>
      </c>
      <c r="Z66" s="78">
        <v>0.86799999999999999</v>
      </c>
      <c r="AA66" s="78">
        <v>100</v>
      </c>
      <c r="AB66" s="78">
        <f>Z66*AA66/1000</f>
        <v>8.6800000000000002E-2</v>
      </c>
      <c r="AC66" s="74"/>
    </row>
    <row r="67" spans="1:29" x14ac:dyDescent="0.25">
      <c r="A67" s="47"/>
      <c r="B67" s="75">
        <f>(B66/220)^2*$Z66*$AA66</f>
        <v>7.8120000000000009E-2</v>
      </c>
      <c r="C67" s="75">
        <f t="shared" ref="C67:Y67" si="48">(C66/220)^2*$Z66*$AA66</f>
        <v>7.5770661157024799E-2</v>
      </c>
      <c r="D67" s="75">
        <f t="shared" si="48"/>
        <v>0.16700481404958681</v>
      </c>
      <c r="E67" s="75">
        <f t="shared" si="48"/>
        <v>0.28246316115702486</v>
      </c>
      <c r="F67" s="75">
        <f t="shared" si="48"/>
        <v>0.21307247933884288</v>
      </c>
      <c r="G67" s="75">
        <f t="shared" si="48"/>
        <v>0.19211225206611568</v>
      </c>
      <c r="H67" s="75">
        <f t="shared" si="48"/>
        <v>0.53055603305785115</v>
      </c>
      <c r="I67" s="75">
        <f t="shared" si="48"/>
        <v>0.49121357438016527</v>
      </c>
      <c r="J67" s="75">
        <f t="shared" si="48"/>
        <v>0.57141390495867783</v>
      </c>
      <c r="K67" s="75">
        <f t="shared" si="48"/>
        <v>0.57141390495867783</v>
      </c>
      <c r="L67" s="75">
        <f t="shared" si="48"/>
        <v>0.56502944214876039</v>
      </c>
      <c r="M67" s="75">
        <f t="shared" si="48"/>
        <v>0.5274758884297519</v>
      </c>
      <c r="N67" s="75">
        <f t="shared" si="48"/>
        <v>0.50918332644628117</v>
      </c>
      <c r="O67" s="75">
        <f t="shared" si="48"/>
        <v>0.57783423553719004</v>
      </c>
      <c r="P67" s="75">
        <f t="shared" si="48"/>
        <v>0.71019975206611563</v>
      </c>
      <c r="Q67" s="75">
        <f t="shared" si="48"/>
        <v>0.59404198347107418</v>
      </c>
      <c r="R67" s="75">
        <f t="shared" si="48"/>
        <v>0.79843446280991737</v>
      </c>
      <c r="S67" s="75">
        <f t="shared" si="48"/>
        <v>0.80982696280991728</v>
      </c>
      <c r="T67" s="75">
        <f t="shared" si="48"/>
        <v>0.53055603305785115</v>
      </c>
      <c r="U67" s="75">
        <f t="shared" si="48"/>
        <v>0.51220966942148771</v>
      </c>
      <c r="V67" s="75">
        <f t="shared" si="48"/>
        <v>0.43364580578512402</v>
      </c>
      <c r="W67" s="75">
        <f t="shared" si="48"/>
        <v>0.38753330578512396</v>
      </c>
      <c r="X67" s="75">
        <f t="shared" si="48"/>
        <v>0.26040448347107431</v>
      </c>
      <c r="Y67" s="75">
        <f t="shared" si="48"/>
        <v>0.26256999999999997</v>
      </c>
      <c r="AC67" s="74">
        <f>SUM(B67:Y67)</f>
        <v>10.652086136363634</v>
      </c>
    </row>
    <row r="68" spans="1:29" x14ac:dyDescent="0.25">
      <c r="A68" s="47" t="s">
        <v>82</v>
      </c>
      <c r="B68" s="74">
        <f>B67*B$3</f>
        <v>0.52574760000000009</v>
      </c>
      <c r="C68" s="74">
        <f t="shared" ref="C68:Y68" si="49">C67*C$3</f>
        <v>0.50993654958677692</v>
      </c>
      <c r="D68" s="74">
        <f t="shared" si="49"/>
        <v>1.1239423985537194</v>
      </c>
      <c r="E68" s="74">
        <f t="shared" si="49"/>
        <v>1.9009770745867773</v>
      </c>
      <c r="F68" s="74">
        <f t="shared" si="49"/>
        <v>1.4339777859504126</v>
      </c>
      <c r="G68" s="74">
        <f t="shared" si="49"/>
        <v>1.2929154564049585</v>
      </c>
      <c r="H68" s="74">
        <f t="shared" si="49"/>
        <v>3.5706421024793387</v>
      </c>
      <c r="I68" s="74">
        <f t="shared" si="49"/>
        <v>3.3058673555785125</v>
      </c>
      <c r="J68" s="74">
        <f t="shared" si="49"/>
        <v>3.8456155803719021</v>
      </c>
      <c r="K68" s="74">
        <f t="shared" si="49"/>
        <v>3.8456155803719021</v>
      </c>
      <c r="L68" s="74">
        <f t="shared" si="49"/>
        <v>3.8026481456611578</v>
      </c>
      <c r="M68" s="74">
        <f t="shared" si="49"/>
        <v>3.5499127291322305</v>
      </c>
      <c r="N68" s="74">
        <f t="shared" si="49"/>
        <v>3.4268037869834727</v>
      </c>
      <c r="O68" s="74">
        <f t="shared" si="49"/>
        <v>3.8888244051652894</v>
      </c>
      <c r="P68" s="74">
        <f t="shared" si="49"/>
        <v>4.7796443314049588</v>
      </c>
      <c r="Q68" s="74">
        <f t="shared" si="49"/>
        <v>3.9979025487603295</v>
      </c>
      <c r="R68" s="74">
        <f t="shared" si="49"/>
        <v>5.3734639347107445</v>
      </c>
      <c r="S68" s="74">
        <f t="shared" si="49"/>
        <v>5.4501354597107436</v>
      </c>
      <c r="T68" s="74">
        <f t="shared" si="49"/>
        <v>3.5706421024793387</v>
      </c>
      <c r="U68" s="74">
        <f t="shared" si="49"/>
        <v>3.4471710752066125</v>
      </c>
      <c r="V68" s="74">
        <f t="shared" si="49"/>
        <v>2.9184362729338846</v>
      </c>
      <c r="W68" s="74">
        <f t="shared" si="49"/>
        <v>2.6080991479338844</v>
      </c>
      <c r="X68" s="74">
        <f t="shared" si="49"/>
        <v>1.7525221737603303</v>
      </c>
      <c r="Y68" s="74">
        <f t="shared" si="49"/>
        <v>1.7670960999999998</v>
      </c>
      <c r="Z68" s="58">
        <f>SUM(B68:Y68)</f>
        <v>71.688539697727279</v>
      </c>
      <c r="AC68" s="74"/>
    </row>
    <row r="69" spans="1:29" x14ac:dyDescent="0.25">
      <c r="A69" s="47" t="s">
        <v>79</v>
      </c>
      <c r="B69" s="74">
        <f>B67*B$4</f>
        <v>0.25310880000000002</v>
      </c>
      <c r="C69" s="74">
        <f t="shared" ref="C69:Y69" si="50">C67*C$4</f>
        <v>0.24549694214876036</v>
      </c>
      <c r="D69" s="74">
        <f t="shared" si="50"/>
        <v>0.54109559752066128</v>
      </c>
      <c r="E69" s="74">
        <f t="shared" si="50"/>
        <v>0.9151806421487606</v>
      </c>
      <c r="F69" s="74">
        <f t="shared" si="50"/>
        <v>0.69035483305785095</v>
      </c>
      <c r="G69" s="74">
        <f t="shared" si="50"/>
        <v>0.62244369669421484</v>
      </c>
      <c r="H69" s="74">
        <f t="shared" si="50"/>
        <v>1.7190015471074378</v>
      </c>
      <c r="I69" s="74">
        <f t="shared" si="50"/>
        <v>4.0328634456611576</v>
      </c>
      <c r="J69" s="74">
        <f t="shared" si="50"/>
        <v>4.6913081597107453</v>
      </c>
      <c r="K69" s="74">
        <f t="shared" si="50"/>
        <v>4.6913081597107453</v>
      </c>
      <c r="L69" s="74">
        <f t="shared" si="50"/>
        <v>4.6388917200413236</v>
      </c>
      <c r="M69" s="74">
        <f t="shared" si="50"/>
        <v>4.3305770440082636</v>
      </c>
      <c r="N69" s="74">
        <f t="shared" si="50"/>
        <v>4.1803951101239685</v>
      </c>
      <c r="O69" s="74">
        <f t="shared" si="50"/>
        <v>4.7440190737603309</v>
      </c>
      <c r="P69" s="74">
        <f t="shared" si="50"/>
        <v>5.8307399644628095</v>
      </c>
      <c r="Q69" s="74">
        <f t="shared" si="50"/>
        <v>4.8770846842975191</v>
      </c>
      <c r="R69" s="74">
        <f t="shared" si="50"/>
        <v>6.555146939669422</v>
      </c>
      <c r="S69" s="74">
        <f t="shared" si="50"/>
        <v>6.6486793646694213</v>
      </c>
      <c r="T69" s="74">
        <f t="shared" si="50"/>
        <v>4.3558650314049583</v>
      </c>
      <c r="U69" s="74">
        <f t="shared" si="50"/>
        <v>4.2052413859504147</v>
      </c>
      <c r="V69" s="74">
        <f t="shared" si="50"/>
        <v>3.5602320654958683</v>
      </c>
      <c r="W69" s="74">
        <f t="shared" si="50"/>
        <v>3.1816484404958683</v>
      </c>
      <c r="X69" s="74">
        <f t="shared" si="50"/>
        <v>2.1379208092975204</v>
      </c>
      <c r="Y69" s="74">
        <f t="shared" si="50"/>
        <v>0.85072680000000001</v>
      </c>
      <c r="AA69" s="58">
        <f>SUM(B69:Y69)</f>
        <v>78.499330257438032</v>
      </c>
      <c r="AC69" s="74"/>
    </row>
    <row r="70" spans="1:29" x14ac:dyDescent="0.25">
      <c r="A70" s="47" t="s">
        <v>80</v>
      </c>
      <c r="B70" s="74">
        <f>B67*B$5</f>
        <v>0.25310880000000002</v>
      </c>
      <c r="C70" s="74">
        <f t="shared" ref="C70:Y70" si="51">C67*C$5</f>
        <v>0.24549694214876036</v>
      </c>
      <c r="D70" s="74">
        <f t="shared" si="51"/>
        <v>0.54109559752066128</v>
      </c>
      <c r="E70" s="74">
        <f t="shared" si="51"/>
        <v>0.9151806421487606</v>
      </c>
      <c r="F70" s="74">
        <f t="shared" si="51"/>
        <v>0.69035483305785095</v>
      </c>
      <c r="G70" s="74">
        <f t="shared" si="51"/>
        <v>0.62244369669421484</v>
      </c>
      <c r="H70" s="74">
        <f t="shared" si="51"/>
        <v>1.7190015471074378</v>
      </c>
      <c r="I70" s="74">
        <f t="shared" si="51"/>
        <v>4.3030309115702474</v>
      </c>
      <c r="J70" s="74">
        <f t="shared" si="51"/>
        <v>5.0055858074380177</v>
      </c>
      <c r="K70" s="74">
        <f t="shared" si="51"/>
        <v>5.0055858074380177</v>
      </c>
      <c r="L70" s="74">
        <f t="shared" si="51"/>
        <v>3.8026481456611578</v>
      </c>
      <c r="M70" s="74">
        <f t="shared" si="51"/>
        <v>3.5499127291322305</v>
      </c>
      <c r="N70" s="74">
        <f t="shared" si="51"/>
        <v>3.4268037869834727</v>
      </c>
      <c r="O70" s="74">
        <f t="shared" si="51"/>
        <v>3.8888244051652894</v>
      </c>
      <c r="P70" s="74">
        <f t="shared" si="51"/>
        <v>4.7796443314049588</v>
      </c>
      <c r="Q70" s="74">
        <f t="shared" si="51"/>
        <v>3.9979025487603295</v>
      </c>
      <c r="R70" s="74">
        <f t="shared" si="51"/>
        <v>5.3734639347107445</v>
      </c>
      <c r="S70" s="74">
        <f t="shared" si="51"/>
        <v>7.0940841942148749</v>
      </c>
      <c r="T70" s="74">
        <f t="shared" si="51"/>
        <v>4.6476708495867758</v>
      </c>
      <c r="U70" s="74">
        <f t="shared" si="51"/>
        <v>4.4869567041322327</v>
      </c>
      <c r="V70" s="74">
        <f t="shared" si="51"/>
        <v>3.7987372586776864</v>
      </c>
      <c r="W70" s="74">
        <f t="shared" si="51"/>
        <v>2.6080991479338844</v>
      </c>
      <c r="X70" s="74">
        <f t="shared" si="51"/>
        <v>1.7525221737603303</v>
      </c>
      <c r="Y70" s="74">
        <f t="shared" si="51"/>
        <v>0.85072680000000001</v>
      </c>
      <c r="AB70" s="58">
        <f>SUM(B70:Y70)</f>
        <v>73.358881595247937</v>
      </c>
      <c r="AC70" s="74"/>
    </row>
    <row r="71" spans="1:29" x14ac:dyDescent="0.25">
      <c r="A71" s="47">
        <v>14</v>
      </c>
      <c r="B71" s="77">
        <v>12.8</v>
      </c>
      <c r="C71" s="77">
        <v>11.25</v>
      </c>
      <c r="D71" s="77">
        <v>8.4499999999999993</v>
      </c>
      <c r="E71" s="77">
        <v>8.6499999999999986</v>
      </c>
      <c r="F71" s="77">
        <v>14.100000000000001</v>
      </c>
      <c r="G71" s="77">
        <v>14.9</v>
      </c>
      <c r="H71" s="77">
        <v>14.549999999999999</v>
      </c>
      <c r="I71" s="77">
        <v>15.5</v>
      </c>
      <c r="J71" s="77">
        <v>17.100000000000001</v>
      </c>
      <c r="K71" s="77">
        <v>17.100000000000001</v>
      </c>
      <c r="L71" s="77">
        <v>14.25</v>
      </c>
      <c r="M71" s="77">
        <v>14.549999999999999</v>
      </c>
      <c r="N71" s="77">
        <v>15.700000000000001</v>
      </c>
      <c r="O71" s="77">
        <v>17.25</v>
      </c>
      <c r="P71" s="77">
        <v>19.200000000000003</v>
      </c>
      <c r="Q71" s="77">
        <v>19.399999999999999</v>
      </c>
      <c r="R71" s="77">
        <v>19.45</v>
      </c>
      <c r="S71" s="77">
        <v>18.549999999999997</v>
      </c>
      <c r="T71" s="77">
        <v>16.600000000000001</v>
      </c>
      <c r="U71" s="77">
        <v>16.850000000000001</v>
      </c>
      <c r="V71" s="77">
        <v>13.95</v>
      </c>
      <c r="W71" s="77">
        <v>14.8</v>
      </c>
      <c r="X71" s="77">
        <v>14.849999999999998</v>
      </c>
      <c r="Y71" s="77">
        <v>14.499999999999998</v>
      </c>
      <c r="Z71" s="78">
        <v>0.64100000000000001</v>
      </c>
      <c r="AA71" s="78">
        <v>130</v>
      </c>
      <c r="AB71" s="78">
        <f>Z71*AA71/1000</f>
        <v>8.3330000000000001E-2</v>
      </c>
      <c r="AC71" s="74"/>
    </row>
    <row r="72" spans="1:29" x14ac:dyDescent="0.25">
      <c r="A72" s="47"/>
      <c r="B72" s="75">
        <f>(B71/220)^2*$Z71*$AA71</f>
        <v>0.28208238016528925</v>
      </c>
      <c r="C72" s="75">
        <f t="shared" ref="C72:Y72" si="52">(C71/220)^2*$Z71*$AA71</f>
        <v>0.21790192407024797</v>
      </c>
      <c r="D72" s="75">
        <f t="shared" si="52"/>
        <v>0.12293327117768592</v>
      </c>
      <c r="E72" s="75">
        <f t="shared" si="52"/>
        <v>0.12882146539256195</v>
      </c>
      <c r="F72" s="75">
        <f t="shared" si="52"/>
        <v>0.34229002685950422</v>
      </c>
      <c r="G72" s="75">
        <f t="shared" si="52"/>
        <v>0.38223333264462817</v>
      </c>
      <c r="H72" s="75">
        <f t="shared" si="52"/>
        <v>0.36448696952479337</v>
      </c>
      <c r="I72" s="75">
        <f t="shared" si="52"/>
        <v>0.41363703512396688</v>
      </c>
      <c r="J72" s="75">
        <f t="shared" si="52"/>
        <v>0.50344060537190083</v>
      </c>
      <c r="K72" s="75">
        <f t="shared" si="52"/>
        <v>0.50344060537190083</v>
      </c>
      <c r="L72" s="75">
        <f t="shared" si="52"/>
        <v>0.34961153150826452</v>
      </c>
      <c r="M72" s="75">
        <f t="shared" si="52"/>
        <v>0.36448696952479337</v>
      </c>
      <c r="N72" s="75">
        <f t="shared" si="52"/>
        <v>0.4243804070247934</v>
      </c>
      <c r="O72" s="75">
        <f t="shared" si="52"/>
        <v>0.51231163481404962</v>
      </c>
      <c r="P72" s="75">
        <f t="shared" si="52"/>
        <v>0.63468535537190096</v>
      </c>
      <c r="Q72" s="75">
        <f t="shared" si="52"/>
        <v>0.64797683471074374</v>
      </c>
      <c r="R72" s="75">
        <f t="shared" si="52"/>
        <v>0.65132122572314044</v>
      </c>
      <c r="S72" s="75">
        <f t="shared" si="52"/>
        <v>0.59243928357438003</v>
      </c>
      <c r="T72" s="75">
        <f t="shared" si="52"/>
        <v>0.47443005785123971</v>
      </c>
      <c r="U72" s="75">
        <f t="shared" si="52"/>
        <v>0.48882772572314065</v>
      </c>
      <c r="V72" s="75">
        <f t="shared" si="52"/>
        <v>0.33504599845041316</v>
      </c>
      <c r="W72" s="75">
        <f t="shared" si="52"/>
        <v>0.37711990082644631</v>
      </c>
      <c r="X72" s="75">
        <f t="shared" si="52"/>
        <v>0.37967231249999994</v>
      </c>
      <c r="Y72" s="75">
        <f t="shared" si="52"/>
        <v>0.36198620867768588</v>
      </c>
      <c r="AC72" s="74">
        <f>SUM(B72:Y72)</f>
        <v>9.8555630619834727</v>
      </c>
    </row>
    <row r="73" spans="1:29" x14ac:dyDescent="0.25">
      <c r="A73" s="47" t="s">
        <v>82</v>
      </c>
      <c r="B73" s="74">
        <f>B72*B$3</f>
        <v>1.8984144185123968</v>
      </c>
      <c r="C73" s="74">
        <f t="shared" ref="C73:Y73" si="53">C72*C$3</f>
        <v>1.4664799489927689</v>
      </c>
      <c r="D73" s="74">
        <f t="shared" si="53"/>
        <v>0.8273409150258263</v>
      </c>
      <c r="E73" s="74">
        <f t="shared" si="53"/>
        <v>0.866968462091942</v>
      </c>
      <c r="F73" s="74">
        <f t="shared" si="53"/>
        <v>2.3036118807644637</v>
      </c>
      <c r="G73" s="74">
        <f t="shared" si="53"/>
        <v>2.5724303286983479</v>
      </c>
      <c r="H73" s="74">
        <f t="shared" si="53"/>
        <v>2.4529973049018596</v>
      </c>
      <c r="I73" s="74">
        <f t="shared" si="53"/>
        <v>2.7837772463842971</v>
      </c>
      <c r="J73" s="74">
        <f t="shared" si="53"/>
        <v>3.3881552741528926</v>
      </c>
      <c r="K73" s="74">
        <f t="shared" si="53"/>
        <v>3.3881552741528926</v>
      </c>
      <c r="L73" s="74">
        <f t="shared" si="53"/>
        <v>2.3528856070506206</v>
      </c>
      <c r="M73" s="74">
        <f t="shared" si="53"/>
        <v>2.4529973049018596</v>
      </c>
      <c r="N73" s="74">
        <f t="shared" si="53"/>
        <v>2.8560801392768598</v>
      </c>
      <c r="O73" s="74">
        <f t="shared" si="53"/>
        <v>3.4478573022985541</v>
      </c>
      <c r="P73" s="74">
        <f t="shared" si="53"/>
        <v>4.2714324416528937</v>
      </c>
      <c r="Q73" s="74">
        <f t="shared" si="53"/>
        <v>4.3608840976033054</v>
      </c>
      <c r="R73" s="74">
        <f t="shared" si="53"/>
        <v>4.3833918491167356</v>
      </c>
      <c r="S73" s="74">
        <f t="shared" si="53"/>
        <v>3.9871163784555779</v>
      </c>
      <c r="T73" s="74">
        <f t="shared" si="53"/>
        <v>3.1929142893388436</v>
      </c>
      <c r="U73" s="74">
        <f t="shared" si="53"/>
        <v>3.2898105941167368</v>
      </c>
      <c r="V73" s="74">
        <f t="shared" si="53"/>
        <v>2.2548595695712805</v>
      </c>
      <c r="W73" s="74">
        <f t="shared" si="53"/>
        <v>2.5380169325619839</v>
      </c>
      <c r="X73" s="74">
        <f t="shared" si="53"/>
        <v>2.555194663125</v>
      </c>
      <c r="Y73" s="74">
        <f t="shared" si="53"/>
        <v>2.4361671844008264</v>
      </c>
      <c r="Z73" s="58">
        <f>SUM(B73:Y73)</f>
        <v>66.327939407148747</v>
      </c>
      <c r="AC73" s="74"/>
    </row>
    <row r="74" spans="1:29" x14ac:dyDescent="0.25">
      <c r="A74" s="47" t="s">
        <v>79</v>
      </c>
      <c r="B74" s="74">
        <f>B72*B$4</f>
        <v>0.91394691173553722</v>
      </c>
      <c r="C74" s="74">
        <f t="shared" ref="C74:Y74" si="54">C72*C$4</f>
        <v>0.70600223398760342</v>
      </c>
      <c r="D74" s="74">
        <f t="shared" si="54"/>
        <v>0.39830379861570242</v>
      </c>
      <c r="E74" s="74">
        <f t="shared" si="54"/>
        <v>0.41738154787190074</v>
      </c>
      <c r="F74" s="74">
        <f t="shared" si="54"/>
        <v>1.1090196870247937</v>
      </c>
      <c r="G74" s="74">
        <f t="shared" si="54"/>
        <v>1.2384359977685953</v>
      </c>
      <c r="H74" s="74">
        <f t="shared" si="54"/>
        <v>1.1809377812603306</v>
      </c>
      <c r="I74" s="74">
        <f t="shared" si="54"/>
        <v>3.3959600583677685</v>
      </c>
      <c r="J74" s="74">
        <f t="shared" si="54"/>
        <v>4.1332473701033061</v>
      </c>
      <c r="K74" s="74">
        <f t="shared" si="54"/>
        <v>4.1332473701033061</v>
      </c>
      <c r="L74" s="74">
        <f t="shared" si="54"/>
        <v>2.8703106736828521</v>
      </c>
      <c r="M74" s="74">
        <f t="shared" si="54"/>
        <v>2.9924380197985538</v>
      </c>
      <c r="N74" s="74">
        <f t="shared" si="54"/>
        <v>3.4841631416735543</v>
      </c>
      <c r="O74" s="74">
        <f t="shared" si="54"/>
        <v>4.2060785218233478</v>
      </c>
      <c r="P74" s="74">
        <f t="shared" si="54"/>
        <v>5.2107667676033076</v>
      </c>
      <c r="Q74" s="74">
        <f t="shared" si="54"/>
        <v>5.319889812975207</v>
      </c>
      <c r="R74" s="74">
        <f t="shared" si="54"/>
        <v>5.3473472631869834</v>
      </c>
      <c r="S74" s="74">
        <f t="shared" si="54"/>
        <v>4.8639265181456608</v>
      </c>
      <c r="T74" s="74">
        <f t="shared" si="54"/>
        <v>3.8950707749586786</v>
      </c>
      <c r="U74" s="74">
        <f t="shared" si="54"/>
        <v>4.0132756281869852</v>
      </c>
      <c r="V74" s="74">
        <f t="shared" si="54"/>
        <v>2.7507276472778925</v>
      </c>
      <c r="W74" s="74">
        <f t="shared" si="54"/>
        <v>3.0961543857851246</v>
      </c>
      <c r="X74" s="74">
        <f t="shared" si="54"/>
        <v>3.117109685625</v>
      </c>
      <c r="Y74" s="74">
        <f t="shared" si="54"/>
        <v>1.1728353161157024</v>
      </c>
      <c r="AA74" s="58">
        <f>SUM(B74:Y74)</f>
        <v>69.966576913677685</v>
      </c>
      <c r="AC74" s="74"/>
    </row>
    <row r="75" spans="1:29" x14ac:dyDescent="0.25">
      <c r="A75" s="47" t="s">
        <v>80</v>
      </c>
      <c r="B75" s="74">
        <f>B72*B$5</f>
        <v>0.91394691173553722</v>
      </c>
      <c r="C75" s="74">
        <f t="shared" ref="C75:Y75" si="55">C72*C$5</f>
        <v>0.70600223398760342</v>
      </c>
      <c r="D75" s="74">
        <f t="shared" si="55"/>
        <v>0.39830379861570242</v>
      </c>
      <c r="E75" s="74">
        <f t="shared" si="55"/>
        <v>0.41738154787190074</v>
      </c>
      <c r="F75" s="74">
        <f t="shared" si="55"/>
        <v>1.1090196870247937</v>
      </c>
      <c r="G75" s="74">
        <f t="shared" si="55"/>
        <v>1.2384359977685953</v>
      </c>
      <c r="H75" s="74">
        <f t="shared" si="55"/>
        <v>1.1809377812603306</v>
      </c>
      <c r="I75" s="74">
        <f t="shared" si="55"/>
        <v>3.6234604276859499</v>
      </c>
      <c r="J75" s="74">
        <f t="shared" si="55"/>
        <v>4.4101397030578511</v>
      </c>
      <c r="K75" s="74">
        <f t="shared" si="55"/>
        <v>4.4101397030578511</v>
      </c>
      <c r="L75" s="74">
        <f t="shared" si="55"/>
        <v>2.3528856070506206</v>
      </c>
      <c r="M75" s="74">
        <f t="shared" si="55"/>
        <v>2.4529973049018596</v>
      </c>
      <c r="N75" s="74">
        <f t="shared" si="55"/>
        <v>2.8560801392768598</v>
      </c>
      <c r="O75" s="74">
        <f t="shared" si="55"/>
        <v>3.4478573022985541</v>
      </c>
      <c r="P75" s="74">
        <f t="shared" si="55"/>
        <v>4.2714324416528937</v>
      </c>
      <c r="Q75" s="74">
        <f t="shared" si="55"/>
        <v>4.3608840976033054</v>
      </c>
      <c r="R75" s="74">
        <f t="shared" si="55"/>
        <v>4.3833918491167356</v>
      </c>
      <c r="S75" s="74">
        <f t="shared" si="55"/>
        <v>5.189768124111569</v>
      </c>
      <c r="T75" s="74">
        <f t="shared" si="55"/>
        <v>4.1560073067768597</v>
      </c>
      <c r="U75" s="74">
        <f t="shared" si="55"/>
        <v>4.282130877334712</v>
      </c>
      <c r="V75" s="74">
        <f t="shared" si="55"/>
        <v>2.9350029464256191</v>
      </c>
      <c r="W75" s="74">
        <f t="shared" si="55"/>
        <v>2.5380169325619839</v>
      </c>
      <c r="X75" s="74">
        <f t="shared" si="55"/>
        <v>2.555194663125</v>
      </c>
      <c r="Y75" s="74">
        <f t="shared" si="55"/>
        <v>1.1728353161157024</v>
      </c>
      <c r="AB75" s="58">
        <f>SUM(B75:Y75)</f>
        <v>65.362252700418381</v>
      </c>
      <c r="AC75" s="74"/>
    </row>
    <row r="76" spans="1:29" x14ac:dyDescent="0.25">
      <c r="A76" s="47">
        <v>15</v>
      </c>
      <c r="B76" s="77">
        <v>9.25</v>
      </c>
      <c r="C76" s="77">
        <v>8.4499999999999993</v>
      </c>
      <c r="D76" s="77">
        <v>10</v>
      </c>
      <c r="E76" s="77">
        <v>12.05</v>
      </c>
      <c r="F76" s="77">
        <v>14</v>
      </c>
      <c r="G76" s="77">
        <v>13.799999999999999</v>
      </c>
      <c r="H76" s="77">
        <v>18.149999999999999</v>
      </c>
      <c r="I76" s="77">
        <v>18.95</v>
      </c>
      <c r="J76" s="77">
        <v>18.55</v>
      </c>
      <c r="K76" s="77">
        <v>18.55</v>
      </c>
      <c r="L76" s="77">
        <v>16.799999999999997</v>
      </c>
      <c r="M76" s="77">
        <v>15.9</v>
      </c>
      <c r="N76" s="77">
        <v>15.049999999999999</v>
      </c>
      <c r="O76" s="77">
        <v>15.95</v>
      </c>
      <c r="P76" s="77">
        <v>20.799999999999997</v>
      </c>
      <c r="Q76" s="77">
        <v>18.95</v>
      </c>
      <c r="R76" s="77">
        <v>20.350000000000001</v>
      </c>
      <c r="S76" s="77">
        <v>21.25</v>
      </c>
      <c r="T76" s="77">
        <v>17.650000000000002</v>
      </c>
      <c r="U76" s="77">
        <v>17.600000000000001</v>
      </c>
      <c r="V76" s="77">
        <v>16.05</v>
      </c>
      <c r="W76" s="77">
        <v>16.600000000000001</v>
      </c>
      <c r="X76" s="77">
        <v>14.5</v>
      </c>
      <c r="Y76" s="77">
        <v>15.1</v>
      </c>
      <c r="Z76" s="78">
        <v>0.86799999999999999</v>
      </c>
      <c r="AA76" s="78">
        <v>110</v>
      </c>
      <c r="AB76" s="78">
        <f>Z76*AA76/1000</f>
        <v>9.5480000000000009E-2</v>
      </c>
      <c r="AC76" s="74"/>
    </row>
    <row r="77" spans="1:29" x14ac:dyDescent="0.25">
      <c r="A77" s="47"/>
      <c r="B77" s="75">
        <f>(B76/220)^2*$Z76*$AA76</f>
        <v>0.16879147727272728</v>
      </c>
      <c r="C77" s="75">
        <f t="shared" ref="C77:Y77" si="56">(C76/220)^2*$Z76*$AA76</f>
        <v>0.14085765909090908</v>
      </c>
      <c r="D77" s="75">
        <f t="shared" si="56"/>
        <v>0.19727272727272727</v>
      </c>
      <c r="E77" s="75">
        <f t="shared" si="56"/>
        <v>0.28644493181818187</v>
      </c>
      <c r="F77" s="75">
        <f t="shared" si="56"/>
        <v>0.38665454545454536</v>
      </c>
      <c r="G77" s="75">
        <f t="shared" si="56"/>
        <v>0.37568618181818186</v>
      </c>
      <c r="H77" s="75">
        <f t="shared" si="56"/>
        <v>0.64986074999999988</v>
      </c>
      <c r="I77" s="75">
        <f t="shared" si="56"/>
        <v>0.70841129545454551</v>
      </c>
      <c r="J77" s="75">
        <f t="shared" si="56"/>
        <v>0.6788203863636364</v>
      </c>
      <c r="K77" s="75">
        <f t="shared" si="56"/>
        <v>0.6788203863636364</v>
      </c>
      <c r="L77" s="75">
        <f t="shared" si="56"/>
        <v>0.55678254545454531</v>
      </c>
      <c r="M77" s="75">
        <f t="shared" si="56"/>
        <v>0.49872518181818193</v>
      </c>
      <c r="N77" s="75">
        <f t="shared" si="56"/>
        <v>0.44682765909090905</v>
      </c>
      <c r="O77" s="75">
        <f t="shared" si="56"/>
        <v>0.50186674999999992</v>
      </c>
      <c r="P77" s="75">
        <f t="shared" si="56"/>
        <v>0.85348072727272706</v>
      </c>
      <c r="Q77" s="75">
        <f t="shared" si="56"/>
        <v>0.70841129545454551</v>
      </c>
      <c r="R77" s="75">
        <f t="shared" si="56"/>
        <v>0.81695075000000028</v>
      </c>
      <c r="S77" s="75">
        <f t="shared" si="56"/>
        <v>0.89080965909090903</v>
      </c>
      <c r="T77" s="75">
        <f t="shared" si="56"/>
        <v>0.61454893181818182</v>
      </c>
      <c r="U77" s="75">
        <f t="shared" si="56"/>
        <v>0.61107200000000006</v>
      </c>
      <c r="V77" s="75">
        <f t="shared" si="56"/>
        <v>0.50817947727272728</v>
      </c>
      <c r="W77" s="75">
        <f t="shared" si="56"/>
        <v>0.54360472727272724</v>
      </c>
      <c r="X77" s="75">
        <f t="shared" si="56"/>
        <v>0.41476590909090899</v>
      </c>
      <c r="Y77" s="75">
        <f t="shared" si="56"/>
        <v>0.44980154545454543</v>
      </c>
      <c r="AC77" s="74">
        <f>SUM(B77:Y77)</f>
        <v>12.687447499999998</v>
      </c>
    </row>
    <row r="78" spans="1:29" x14ac:dyDescent="0.25">
      <c r="A78" s="47" t="s">
        <v>82</v>
      </c>
      <c r="B78" s="74">
        <f>B77*B$3</f>
        <v>1.1359666420454546</v>
      </c>
      <c r="C78" s="74">
        <f t="shared" ref="C78:Y78" si="57">C77*C$3</f>
        <v>0.94797204568181814</v>
      </c>
      <c r="D78" s="74">
        <f t="shared" si="57"/>
        <v>1.3276454545454546</v>
      </c>
      <c r="E78" s="74">
        <f t="shared" si="57"/>
        <v>1.9277743911363641</v>
      </c>
      <c r="F78" s="74">
        <f t="shared" si="57"/>
        <v>2.6021850909090904</v>
      </c>
      <c r="G78" s="74">
        <f t="shared" si="57"/>
        <v>2.528368003636364</v>
      </c>
      <c r="H78" s="74">
        <f t="shared" si="57"/>
        <v>4.3735628474999997</v>
      </c>
      <c r="I78" s="74">
        <f t="shared" si="57"/>
        <v>4.7676080184090912</v>
      </c>
      <c r="J78" s="74">
        <f t="shared" si="57"/>
        <v>4.5684612002272731</v>
      </c>
      <c r="K78" s="74">
        <f t="shared" si="57"/>
        <v>4.5684612002272731</v>
      </c>
      <c r="L78" s="74">
        <f t="shared" si="57"/>
        <v>3.7471465309090903</v>
      </c>
      <c r="M78" s="74">
        <f t="shared" si="57"/>
        <v>3.3564204736363648</v>
      </c>
      <c r="N78" s="74">
        <f t="shared" si="57"/>
        <v>3.0071501456818179</v>
      </c>
      <c r="O78" s="74">
        <f t="shared" si="57"/>
        <v>3.3775632274999996</v>
      </c>
      <c r="P78" s="74">
        <f t="shared" si="57"/>
        <v>5.7439252945454538</v>
      </c>
      <c r="Q78" s="74">
        <f t="shared" si="57"/>
        <v>4.7676080184090912</v>
      </c>
      <c r="R78" s="74">
        <f t="shared" si="57"/>
        <v>5.4980785475000022</v>
      </c>
      <c r="S78" s="74">
        <f t="shared" si="57"/>
        <v>5.9951490056818182</v>
      </c>
      <c r="T78" s="74">
        <f t="shared" si="57"/>
        <v>4.1359143111363643</v>
      </c>
      <c r="U78" s="74">
        <f t="shared" si="57"/>
        <v>4.112514560000001</v>
      </c>
      <c r="V78" s="74">
        <f t="shared" si="57"/>
        <v>3.4200478820454547</v>
      </c>
      <c r="W78" s="74">
        <f t="shared" si="57"/>
        <v>3.6584598145454548</v>
      </c>
      <c r="X78" s="74">
        <f t="shared" si="57"/>
        <v>2.7913745681818178</v>
      </c>
      <c r="Y78" s="74">
        <f t="shared" si="57"/>
        <v>3.0271644009090908</v>
      </c>
      <c r="Z78" s="58">
        <f>SUM(B78:Y78)</f>
        <v>85.386521674999983</v>
      </c>
      <c r="AC78" s="74"/>
    </row>
    <row r="79" spans="1:29" x14ac:dyDescent="0.25">
      <c r="A79" s="47" t="s">
        <v>79</v>
      </c>
      <c r="B79" s="74">
        <f>B77*B$4</f>
        <v>0.54688438636363645</v>
      </c>
      <c r="C79" s="74">
        <f t="shared" ref="C79:Y79" si="58">C77*C$4</f>
        <v>0.45637881545454545</v>
      </c>
      <c r="D79" s="74">
        <f t="shared" si="58"/>
        <v>0.63916363636363638</v>
      </c>
      <c r="E79" s="74">
        <f t="shared" si="58"/>
        <v>0.92808157909090927</v>
      </c>
      <c r="F79" s="74">
        <f t="shared" si="58"/>
        <v>1.252760727272727</v>
      </c>
      <c r="G79" s="74">
        <f t="shared" si="58"/>
        <v>1.2172232290909093</v>
      </c>
      <c r="H79" s="74">
        <f t="shared" si="58"/>
        <v>2.1055488299999996</v>
      </c>
      <c r="I79" s="74">
        <f t="shared" si="58"/>
        <v>5.8160567356818191</v>
      </c>
      <c r="J79" s="74">
        <f t="shared" si="58"/>
        <v>5.5731153720454554</v>
      </c>
      <c r="K79" s="74">
        <f t="shared" si="58"/>
        <v>5.5731153720454554</v>
      </c>
      <c r="L79" s="74">
        <f t="shared" si="58"/>
        <v>4.5711846981818178</v>
      </c>
      <c r="M79" s="74">
        <f t="shared" si="58"/>
        <v>4.0945337427272737</v>
      </c>
      <c r="N79" s="74">
        <f t="shared" si="58"/>
        <v>3.6684550811363636</v>
      </c>
      <c r="O79" s="74">
        <f t="shared" si="58"/>
        <v>4.1203260175</v>
      </c>
      <c r="P79" s="74">
        <f t="shared" si="58"/>
        <v>7.00707677090909</v>
      </c>
      <c r="Q79" s="74">
        <f t="shared" si="58"/>
        <v>5.8160567356818191</v>
      </c>
      <c r="R79" s="74">
        <f t="shared" si="58"/>
        <v>6.7071656575000027</v>
      </c>
      <c r="S79" s="74">
        <f t="shared" si="58"/>
        <v>7.3135473011363636</v>
      </c>
      <c r="T79" s="74">
        <f t="shared" si="58"/>
        <v>5.0454467302272734</v>
      </c>
      <c r="U79" s="74">
        <f t="shared" si="58"/>
        <v>5.0169011200000009</v>
      </c>
      <c r="V79" s="74">
        <f t="shared" si="58"/>
        <v>4.1721535084090915</v>
      </c>
      <c r="W79" s="74">
        <f t="shared" si="58"/>
        <v>4.4629948109090911</v>
      </c>
      <c r="X79" s="74">
        <f t="shared" si="58"/>
        <v>3.4052281136363631</v>
      </c>
      <c r="Y79" s="74">
        <f t="shared" si="58"/>
        <v>1.4573570072727273</v>
      </c>
      <c r="AA79" s="58">
        <f>SUM(B79:Y79)</f>
        <v>90.966755978636385</v>
      </c>
      <c r="AC79" s="74"/>
    </row>
    <row r="80" spans="1:29" x14ac:dyDescent="0.25">
      <c r="A80" s="47" t="s">
        <v>80</v>
      </c>
      <c r="B80" s="74">
        <f>B77*B$5</f>
        <v>0.54688438636363645</v>
      </c>
      <c r="C80" s="74">
        <f t="shared" ref="C80:Y80" si="59">C77*C$5</f>
        <v>0.45637881545454545</v>
      </c>
      <c r="D80" s="74">
        <f t="shared" si="59"/>
        <v>0.63916363636363638</v>
      </c>
      <c r="E80" s="74">
        <f t="shared" si="59"/>
        <v>0.92808157909090927</v>
      </c>
      <c r="F80" s="74">
        <f t="shared" si="59"/>
        <v>1.252760727272727</v>
      </c>
      <c r="G80" s="74">
        <f t="shared" si="59"/>
        <v>1.2172232290909093</v>
      </c>
      <c r="H80" s="74">
        <f t="shared" si="59"/>
        <v>2.1055488299999996</v>
      </c>
      <c r="I80" s="74">
        <f t="shared" si="59"/>
        <v>6.2056829481818188</v>
      </c>
      <c r="J80" s="74">
        <f t="shared" si="59"/>
        <v>5.9464665845454547</v>
      </c>
      <c r="K80" s="74">
        <f t="shared" si="59"/>
        <v>5.9464665845454547</v>
      </c>
      <c r="L80" s="74">
        <f t="shared" si="59"/>
        <v>3.7471465309090903</v>
      </c>
      <c r="M80" s="74">
        <f t="shared" si="59"/>
        <v>3.3564204736363648</v>
      </c>
      <c r="N80" s="74">
        <f t="shared" si="59"/>
        <v>3.0071501456818179</v>
      </c>
      <c r="O80" s="74">
        <f t="shared" si="59"/>
        <v>3.3775632274999996</v>
      </c>
      <c r="P80" s="74">
        <f t="shared" si="59"/>
        <v>5.7439252945454538</v>
      </c>
      <c r="Q80" s="74">
        <f t="shared" si="59"/>
        <v>4.7676080184090912</v>
      </c>
      <c r="R80" s="74">
        <f t="shared" si="59"/>
        <v>5.4980785475000022</v>
      </c>
      <c r="S80" s="74">
        <f t="shared" si="59"/>
        <v>7.8034926136363634</v>
      </c>
      <c r="T80" s="74">
        <f t="shared" si="59"/>
        <v>5.3834486427272727</v>
      </c>
      <c r="U80" s="74">
        <f t="shared" si="59"/>
        <v>5.3529907200000002</v>
      </c>
      <c r="V80" s="74">
        <f t="shared" si="59"/>
        <v>4.4516522209090912</v>
      </c>
      <c r="W80" s="74">
        <f t="shared" si="59"/>
        <v>3.6584598145454548</v>
      </c>
      <c r="X80" s="74">
        <f t="shared" si="59"/>
        <v>2.7913745681818178</v>
      </c>
      <c r="Y80" s="74">
        <f t="shared" si="59"/>
        <v>1.4573570072727273</v>
      </c>
      <c r="AB80" s="58">
        <f>SUM(B80:Y80)</f>
        <v>85.641325146363641</v>
      </c>
      <c r="AC80" s="74"/>
    </row>
    <row r="81" spans="1:29" x14ac:dyDescent="0.25">
      <c r="A81" s="47">
        <v>16</v>
      </c>
      <c r="B81" s="77">
        <v>14.65</v>
      </c>
      <c r="C81" s="77">
        <v>14.05</v>
      </c>
      <c r="D81" s="77">
        <v>13.149999999999999</v>
      </c>
      <c r="E81" s="77">
        <v>14</v>
      </c>
      <c r="F81" s="77">
        <v>18.05</v>
      </c>
      <c r="G81" s="77">
        <v>17.75</v>
      </c>
      <c r="H81" s="77">
        <v>17.349999999999998</v>
      </c>
      <c r="I81" s="77">
        <v>17.350000000000001</v>
      </c>
      <c r="J81" s="77">
        <v>22.1</v>
      </c>
      <c r="K81" s="77">
        <v>22.1</v>
      </c>
      <c r="L81" s="77">
        <v>19.200000000000003</v>
      </c>
      <c r="M81" s="77">
        <v>18.200000000000003</v>
      </c>
      <c r="N81" s="77">
        <v>19.299999999999997</v>
      </c>
      <c r="O81" s="77">
        <v>21.35</v>
      </c>
      <c r="P81" s="77">
        <v>23.95</v>
      </c>
      <c r="Q81" s="77">
        <v>23.9</v>
      </c>
      <c r="R81" s="77">
        <v>23.95</v>
      </c>
      <c r="S81" s="77">
        <v>24.4</v>
      </c>
      <c r="T81" s="77">
        <v>22.9</v>
      </c>
      <c r="U81" s="77">
        <v>22.5</v>
      </c>
      <c r="V81" s="77">
        <v>19.900000000000002</v>
      </c>
      <c r="W81" s="77">
        <v>20.3</v>
      </c>
      <c r="X81" s="77">
        <v>19.5</v>
      </c>
      <c r="Y81" s="77">
        <v>19.649999999999999</v>
      </c>
      <c r="Z81" s="78">
        <v>0.64100000000000001</v>
      </c>
      <c r="AA81" s="78">
        <v>140</v>
      </c>
      <c r="AB81" s="78">
        <f>Z81*AA81/1000</f>
        <v>8.9740000000000014E-2</v>
      </c>
      <c r="AC81" s="74"/>
    </row>
    <row r="82" spans="1:29" x14ac:dyDescent="0.25">
      <c r="A82" s="47"/>
      <c r="B82" s="75">
        <f>(B81/220)^2*$Z81*$AA81</f>
        <v>0.39793849483471072</v>
      </c>
      <c r="C82" s="75">
        <f t="shared" ref="C82:Y82" si="60">(C81/220)^2*$Z81*$AA81</f>
        <v>0.36601033780991743</v>
      </c>
      <c r="D82" s="75">
        <f t="shared" si="60"/>
        <v>0.32062118078512392</v>
      </c>
      <c r="E82" s="75">
        <f t="shared" si="60"/>
        <v>0.36340991735537181</v>
      </c>
      <c r="F82" s="75">
        <f t="shared" si="60"/>
        <v>0.60408091632231398</v>
      </c>
      <c r="G82" s="75">
        <f t="shared" si="60"/>
        <v>0.58416753615702488</v>
      </c>
      <c r="H82" s="75">
        <f t="shared" si="60"/>
        <v>0.55813551962809904</v>
      </c>
      <c r="I82" s="75">
        <f t="shared" si="60"/>
        <v>0.55813551962809937</v>
      </c>
      <c r="J82" s="75">
        <f t="shared" si="60"/>
        <v>0.90557672314049598</v>
      </c>
      <c r="K82" s="75">
        <f t="shared" si="60"/>
        <v>0.90557672314049598</v>
      </c>
      <c r="L82" s="75">
        <f t="shared" si="60"/>
        <v>0.68350730578512409</v>
      </c>
      <c r="M82" s="75">
        <f t="shared" si="60"/>
        <v>0.61416276033057893</v>
      </c>
      <c r="N82" s="75">
        <f t="shared" si="60"/>
        <v>0.69064571487603288</v>
      </c>
      <c r="O82" s="75">
        <f t="shared" si="60"/>
        <v>0.84515518904958675</v>
      </c>
      <c r="P82" s="75">
        <f t="shared" si="60"/>
        <v>1.0635348832644627</v>
      </c>
      <c r="Q82" s="75">
        <f t="shared" si="60"/>
        <v>1.0590988719008265</v>
      </c>
      <c r="R82" s="75">
        <f t="shared" si="60"/>
        <v>1.0635348832644627</v>
      </c>
      <c r="S82" s="75">
        <f t="shared" si="60"/>
        <v>1.1038761652892561</v>
      </c>
      <c r="T82" s="75">
        <f t="shared" si="60"/>
        <v>0.97232548347107417</v>
      </c>
      <c r="U82" s="75">
        <f t="shared" si="60"/>
        <v>0.93865444214876048</v>
      </c>
      <c r="V82" s="75">
        <f t="shared" si="60"/>
        <v>0.73425490495867796</v>
      </c>
      <c r="W82" s="75">
        <f t="shared" si="60"/>
        <v>0.76406935123966935</v>
      </c>
      <c r="X82" s="75">
        <f t="shared" si="60"/>
        <v>0.70503378099173564</v>
      </c>
      <c r="Y82" s="75">
        <f t="shared" si="60"/>
        <v>0.71592217252066115</v>
      </c>
      <c r="AC82" s="74">
        <f>SUM(B82:Y82)</f>
        <v>17.517428777892562</v>
      </c>
    </row>
    <row r="83" spans="1:29" x14ac:dyDescent="0.25">
      <c r="A83" s="47" t="s">
        <v>82</v>
      </c>
      <c r="B83" s="74">
        <f>B82*B$3</f>
        <v>2.6781260702376035</v>
      </c>
      <c r="C83" s="74">
        <f t="shared" ref="C83:Y83" si="61">C82*C$3</f>
        <v>2.4632495734607445</v>
      </c>
      <c r="D83" s="74">
        <f t="shared" si="61"/>
        <v>2.1577805466838842</v>
      </c>
      <c r="E83" s="74">
        <f t="shared" si="61"/>
        <v>2.4457487438016523</v>
      </c>
      <c r="F83" s="74">
        <f t="shared" si="61"/>
        <v>4.0654645668491733</v>
      </c>
      <c r="G83" s="74">
        <f t="shared" si="61"/>
        <v>3.9314475183367779</v>
      </c>
      <c r="H83" s="74">
        <f t="shared" si="61"/>
        <v>3.7562520470971066</v>
      </c>
      <c r="I83" s="74">
        <f t="shared" si="61"/>
        <v>3.7562520470971092</v>
      </c>
      <c r="J83" s="74">
        <f t="shared" si="61"/>
        <v>6.094531346735538</v>
      </c>
      <c r="K83" s="74">
        <f t="shared" si="61"/>
        <v>6.094531346735538</v>
      </c>
      <c r="L83" s="74">
        <f t="shared" si="61"/>
        <v>4.6000041679338857</v>
      </c>
      <c r="M83" s="74">
        <f t="shared" si="61"/>
        <v>4.1333153770247968</v>
      </c>
      <c r="N83" s="74">
        <f t="shared" si="61"/>
        <v>4.6480456611157015</v>
      </c>
      <c r="O83" s="74">
        <f t="shared" si="61"/>
        <v>5.6878944223037191</v>
      </c>
      <c r="P83" s="74">
        <f t="shared" si="61"/>
        <v>7.1575897643698339</v>
      </c>
      <c r="Q83" s="74">
        <f t="shared" si="61"/>
        <v>7.1277354078925628</v>
      </c>
      <c r="R83" s="74">
        <f t="shared" si="61"/>
        <v>7.1575897643698339</v>
      </c>
      <c r="S83" s="74">
        <f t="shared" si="61"/>
        <v>7.4290865923966942</v>
      </c>
      <c r="T83" s="74">
        <f t="shared" si="61"/>
        <v>6.5437505037603296</v>
      </c>
      <c r="U83" s="74">
        <f t="shared" si="61"/>
        <v>6.3171443956611588</v>
      </c>
      <c r="V83" s="74">
        <f t="shared" si="61"/>
        <v>4.941535510371903</v>
      </c>
      <c r="W83" s="74">
        <f t="shared" si="61"/>
        <v>5.1421867338429754</v>
      </c>
      <c r="X83" s="74">
        <f t="shared" si="61"/>
        <v>4.7448773460743814</v>
      </c>
      <c r="Y83" s="74">
        <f t="shared" si="61"/>
        <v>4.8181562210640498</v>
      </c>
      <c r="Z83" s="58">
        <f>SUM(B83:Y83)</f>
        <v>117.89229567521696</v>
      </c>
      <c r="AC83" s="74"/>
    </row>
    <row r="84" spans="1:29" x14ac:dyDescent="0.25">
      <c r="A84" s="47" t="s">
        <v>79</v>
      </c>
      <c r="B84" s="74">
        <f>B82*B$4</f>
        <v>1.2893207232644628</v>
      </c>
      <c r="C84" s="74">
        <f t="shared" ref="C84:Y84" si="62">C82*C$4</f>
        <v>1.1858734945041325</v>
      </c>
      <c r="D84" s="74">
        <f t="shared" si="62"/>
        <v>1.0388126257438015</v>
      </c>
      <c r="E84" s="74">
        <f t="shared" si="62"/>
        <v>1.1774481322314048</v>
      </c>
      <c r="F84" s="74">
        <f t="shared" si="62"/>
        <v>1.9572221688842975</v>
      </c>
      <c r="G84" s="74">
        <f t="shared" si="62"/>
        <v>1.8927028171487608</v>
      </c>
      <c r="H84" s="74">
        <f t="shared" si="62"/>
        <v>1.8083590835950409</v>
      </c>
      <c r="I84" s="74">
        <f t="shared" si="62"/>
        <v>4.5822926161466961</v>
      </c>
      <c r="J84" s="74">
        <f t="shared" si="62"/>
        <v>7.4347848969834729</v>
      </c>
      <c r="K84" s="74">
        <f t="shared" si="62"/>
        <v>7.4347848969834729</v>
      </c>
      <c r="L84" s="74">
        <f t="shared" si="62"/>
        <v>5.6115949804958696</v>
      </c>
      <c r="M84" s="74">
        <f t="shared" si="62"/>
        <v>5.0422762623140533</v>
      </c>
      <c r="N84" s="74">
        <f t="shared" si="62"/>
        <v>5.6702013191322305</v>
      </c>
      <c r="O84" s="74">
        <f t="shared" si="62"/>
        <v>6.9387241020971082</v>
      </c>
      <c r="P84" s="74">
        <f t="shared" si="62"/>
        <v>8.7316213916012391</v>
      </c>
      <c r="Q84" s="74">
        <f t="shared" si="62"/>
        <v>8.6952017383057871</v>
      </c>
      <c r="R84" s="74">
        <f t="shared" si="62"/>
        <v>8.7316213916012391</v>
      </c>
      <c r="S84" s="74">
        <f t="shared" si="62"/>
        <v>9.0628233170247938</v>
      </c>
      <c r="T84" s="74">
        <f t="shared" si="62"/>
        <v>7.9827922192975196</v>
      </c>
      <c r="U84" s="74">
        <f t="shared" si="62"/>
        <v>7.7063529700413245</v>
      </c>
      <c r="V84" s="74">
        <f t="shared" si="62"/>
        <v>6.0282327697107467</v>
      </c>
      <c r="W84" s="74">
        <f t="shared" si="62"/>
        <v>6.2730093736776862</v>
      </c>
      <c r="X84" s="74">
        <f t="shared" si="62"/>
        <v>5.7883273419421499</v>
      </c>
      <c r="Y84" s="74">
        <f t="shared" si="62"/>
        <v>2.3195878389669424</v>
      </c>
      <c r="AA84" s="58">
        <f>SUM(B84:Y84)</f>
        <v>124.38396847169422</v>
      </c>
      <c r="AC84" s="74"/>
    </row>
    <row r="85" spans="1:29" x14ac:dyDescent="0.25">
      <c r="A85" s="47" t="s">
        <v>80</v>
      </c>
      <c r="B85" s="74">
        <f>B82*B$5</f>
        <v>1.2893207232644628</v>
      </c>
      <c r="C85" s="74">
        <f t="shared" ref="C85:Y85" si="63">C82*C$5</f>
        <v>1.1858734945041325</v>
      </c>
      <c r="D85" s="74">
        <f t="shared" si="63"/>
        <v>1.0388126257438015</v>
      </c>
      <c r="E85" s="74">
        <f t="shared" si="63"/>
        <v>1.1774481322314048</v>
      </c>
      <c r="F85" s="74">
        <f t="shared" si="63"/>
        <v>1.9572221688842975</v>
      </c>
      <c r="G85" s="74">
        <f t="shared" si="63"/>
        <v>1.8927028171487608</v>
      </c>
      <c r="H85" s="74">
        <f t="shared" si="63"/>
        <v>1.8083590835950409</v>
      </c>
      <c r="I85" s="74">
        <f t="shared" si="63"/>
        <v>4.8892671519421507</v>
      </c>
      <c r="J85" s="74">
        <f t="shared" si="63"/>
        <v>7.9328520947107446</v>
      </c>
      <c r="K85" s="74">
        <f t="shared" si="63"/>
        <v>7.9328520947107446</v>
      </c>
      <c r="L85" s="74">
        <f t="shared" si="63"/>
        <v>4.6000041679338857</v>
      </c>
      <c r="M85" s="74">
        <f t="shared" si="63"/>
        <v>4.1333153770247968</v>
      </c>
      <c r="N85" s="74">
        <f t="shared" si="63"/>
        <v>4.6480456611157015</v>
      </c>
      <c r="O85" s="74">
        <f t="shared" si="63"/>
        <v>5.6878944223037191</v>
      </c>
      <c r="P85" s="74">
        <f t="shared" si="63"/>
        <v>7.1575897643698339</v>
      </c>
      <c r="Q85" s="74">
        <f t="shared" si="63"/>
        <v>7.1277354078925628</v>
      </c>
      <c r="R85" s="74">
        <f t="shared" si="63"/>
        <v>7.1575897643698339</v>
      </c>
      <c r="S85" s="74">
        <f t="shared" si="63"/>
        <v>9.6699552079338833</v>
      </c>
      <c r="T85" s="74">
        <f t="shared" si="63"/>
        <v>8.51757123520661</v>
      </c>
      <c r="U85" s="74">
        <f t="shared" si="63"/>
        <v>8.2226129132231414</v>
      </c>
      <c r="V85" s="74">
        <f t="shared" si="63"/>
        <v>6.4320729674380184</v>
      </c>
      <c r="W85" s="74">
        <f t="shared" si="63"/>
        <v>5.1421867338429754</v>
      </c>
      <c r="X85" s="74">
        <f t="shared" si="63"/>
        <v>4.7448773460743814</v>
      </c>
      <c r="Y85" s="74">
        <f t="shared" si="63"/>
        <v>2.3195878389669424</v>
      </c>
      <c r="AB85" s="58">
        <f>SUM(B85:Y85)</f>
        <v>116.66574919443181</v>
      </c>
      <c r="AC85" s="74"/>
    </row>
    <row r="86" spans="1:29" x14ac:dyDescent="0.25">
      <c r="A86" s="47">
        <v>17</v>
      </c>
      <c r="B86" s="77">
        <v>12.6</v>
      </c>
      <c r="C86" s="77">
        <v>11.3</v>
      </c>
      <c r="D86" s="77">
        <v>10.75</v>
      </c>
      <c r="E86" s="77">
        <v>11.7</v>
      </c>
      <c r="F86" s="77">
        <v>16.899999999999999</v>
      </c>
      <c r="G86" s="77">
        <v>17.5</v>
      </c>
      <c r="H86" s="77">
        <v>17.799999999999997</v>
      </c>
      <c r="I86" s="77">
        <v>19.649999999999999</v>
      </c>
      <c r="J86" s="77">
        <v>22.650000000000002</v>
      </c>
      <c r="K86" s="77">
        <v>22.650000000000002</v>
      </c>
      <c r="L86" s="77">
        <v>21.049999999999997</v>
      </c>
      <c r="M86" s="77">
        <v>19.649999999999999</v>
      </c>
      <c r="N86" s="77">
        <v>18.600000000000001</v>
      </c>
      <c r="O86" s="77">
        <v>20.75</v>
      </c>
      <c r="P86" s="77">
        <v>24.3</v>
      </c>
      <c r="Q86" s="77">
        <v>23.900000000000002</v>
      </c>
      <c r="R86" s="77">
        <v>24.1</v>
      </c>
      <c r="S86" s="77">
        <v>24.650000000000002</v>
      </c>
      <c r="T86" s="77">
        <v>23</v>
      </c>
      <c r="U86" s="77">
        <v>22.900000000000002</v>
      </c>
      <c r="V86" s="77">
        <v>18.649999999999999</v>
      </c>
      <c r="W86" s="77">
        <v>19.900000000000002</v>
      </c>
      <c r="X86" s="77">
        <v>19.600000000000001</v>
      </c>
      <c r="Y86" s="77">
        <v>19.850000000000001</v>
      </c>
      <c r="Z86" s="78">
        <v>0.86799999999999999</v>
      </c>
      <c r="AA86" s="78">
        <v>90</v>
      </c>
      <c r="AB86" s="78">
        <f>Z86*AA86/1000</f>
        <v>7.8120000000000009E-2</v>
      </c>
      <c r="AC86" s="74"/>
    </row>
    <row r="87" spans="1:29" x14ac:dyDescent="0.25">
      <c r="A87" s="47"/>
      <c r="B87" s="75">
        <f>(B86/220)^2*$Z86*$AA86</f>
        <v>0.25624651239669427</v>
      </c>
      <c r="C87" s="75">
        <f t="shared" ref="C87:Y87" si="64">(C86/220)^2*$Z86*$AA86</f>
        <v>0.20609799173553722</v>
      </c>
      <c r="D87" s="75">
        <f t="shared" si="64"/>
        <v>0.18652360537190082</v>
      </c>
      <c r="E87" s="75">
        <f t="shared" si="64"/>
        <v>0.22094724793388423</v>
      </c>
      <c r="F87" s="75">
        <f t="shared" si="64"/>
        <v>0.46098870247933876</v>
      </c>
      <c r="G87" s="75">
        <f t="shared" si="64"/>
        <v>0.49430268595041316</v>
      </c>
      <c r="H87" s="75">
        <f t="shared" si="64"/>
        <v>0.5113954710743801</v>
      </c>
      <c r="I87" s="75">
        <f t="shared" si="64"/>
        <v>0.62322086157024792</v>
      </c>
      <c r="J87" s="75">
        <f t="shared" si="64"/>
        <v>0.82804375413223152</v>
      </c>
      <c r="K87" s="75">
        <f t="shared" si="64"/>
        <v>0.82804375413223152</v>
      </c>
      <c r="L87" s="75">
        <f t="shared" si="64"/>
        <v>0.71518940702479328</v>
      </c>
      <c r="M87" s="75">
        <f t="shared" si="64"/>
        <v>0.62322086157024792</v>
      </c>
      <c r="N87" s="75">
        <f t="shared" si="64"/>
        <v>0.55839659504132233</v>
      </c>
      <c r="O87" s="75">
        <f t="shared" si="64"/>
        <v>0.69494922520661151</v>
      </c>
      <c r="P87" s="75">
        <f t="shared" si="64"/>
        <v>0.95308014049586787</v>
      </c>
      <c r="Q87" s="75">
        <f t="shared" si="64"/>
        <v>0.9219612644628099</v>
      </c>
      <c r="R87" s="75">
        <f t="shared" si="64"/>
        <v>0.93745614049586801</v>
      </c>
      <c r="S87" s="75">
        <f t="shared" si="64"/>
        <v>0.98073284504132252</v>
      </c>
      <c r="T87" s="75">
        <f t="shared" si="64"/>
        <v>0.85383223140495856</v>
      </c>
      <c r="U87" s="75">
        <f t="shared" si="64"/>
        <v>0.84642374380165297</v>
      </c>
      <c r="V87" s="75">
        <f t="shared" si="64"/>
        <v>0.56140276239669418</v>
      </c>
      <c r="W87" s="75">
        <f t="shared" si="64"/>
        <v>0.63917977685950433</v>
      </c>
      <c r="X87" s="75">
        <f t="shared" si="64"/>
        <v>0.6200532892561984</v>
      </c>
      <c r="Y87" s="75">
        <f t="shared" si="64"/>
        <v>0.63597185330578521</v>
      </c>
      <c r="AC87" s="74">
        <f>SUM(B87:Y87)</f>
        <v>15.157660723140497</v>
      </c>
    </row>
    <row r="88" spans="1:29" x14ac:dyDescent="0.25">
      <c r="A88" s="47" t="s">
        <v>82</v>
      </c>
      <c r="B88" s="74">
        <f>B87*B$3</f>
        <v>1.7245390284297526</v>
      </c>
      <c r="C88" s="74">
        <f t="shared" ref="C88:Y88" si="65">C87*C$3</f>
        <v>1.3870394843801657</v>
      </c>
      <c r="D88" s="74">
        <f t="shared" si="65"/>
        <v>1.2553038641528926</v>
      </c>
      <c r="E88" s="74">
        <f t="shared" si="65"/>
        <v>1.486974978595041</v>
      </c>
      <c r="F88" s="74">
        <f t="shared" si="65"/>
        <v>3.1024539676859502</v>
      </c>
      <c r="G88" s="74">
        <f t="shared" si="65"/>
        <v>3.3266570764462808</v>
      </c>
      <c r="H88" s="74">
        <f t="shared" si="65"/>
        <v>3.4416915203305782</v>
      </c>
      <c r="I88" s="74">
        <f t="shared" si="65"/>
        <v>4.1942763983677684</v>
      </c>
      <c r="J88" s="74">
        <f t="shared" si="65"/>
        <v>5.5727344653099182</v>
      </c>
      <c r="K88" s="74">
        <f t="shared" si="65"/>
        <v>5.5727344653099182</v>
      </c>
      <c r="L88" s="74">
        <f t="shared" si="65"/>
        <v>4.8132247092768594</v>
      </c>
      <c r="M88" s="74">
        <f t="shared" si="65"/>
        <v>4.1942763983677684</v>
      </c>
      <c r="N88" s="74">
        <f t="shared" si="65"/>
        <v>3.7580090846280996</v>
      </c>
      <c r="O88" s="74">
        <f t="shared" si="65"/>
        <v>4.677008285640496</v>
      </c>
      <c r="P88" s="74">
        <f t="shared" si="65"/>
        <v>6.4142293455371915</v>
      </c>
      <c r="Q88" s="74">
        <f t="shared" si="65"/>
        <v>6.2047993098347112</v>
      </c>
      <c r="R88" s="74">
        <f t="shared" si="65"/>
        <v>6.309079825537192</v>
      </c>
      <c r="S88" s="74">
        <f t="shared" si="65"/>
        <v>6.6003320471281013</v>
      </c>
      <c r="T88" s="74">
        <f t="shared" si="65"/>
        <v>5.7462909173553713</v>
      </c>
      <c r="U88" s="74">
        <f t="shared" si="65"/>
        <v>5.6964317957851245</v>
      </c>
      <c r="V88" s="74">
        <f t="shared" si="65"/>
        <v>3.7782405909297521</v>
      </c>
      <c r="W88" s="74">
        <f t="shared" si="65"/>
        <v>4.3016798982644646</v>
      </c>
      <c r="X88" s="74">
        <f t="shared" si="65"/>
        <v>4.172958636694216</v>
      </c>
      <c r="Y88" s="74">
        <f t="shared" si="65"/>
        <v>4.2800905727479348</v>
      </c>
      <c r="Z88" s="58">
        <f>SUM(B88:Y88)</f>
        <v>102.01105666673557</v>
      </c>
      <c r="AC88" s="74"/>
    </row>
    <row r="89" spans="1:29" x14ac:dyDescent="0.25">
      <c r="A89" s="47" t="s">
        <v>79</v>
      </c>
      <c r="B89" s="74">
        <f>B87*B$4</f>
        <v>0.83023870016528944</v>
      </c>
      <c r="C89" s="74">
        <f t="shared" ref="C89:Y89" si="66">C87*C$4</f>
        <v>0.6677574932231406</v>
      </c>
      <c r="D89" s="74">
        <f t="shared" si="66"/>
        <v>0.60433648140495866</v>
      </c>
      <c r="E89" s="74">
        <f t="shared" si="66"/>
        <v>0.71586908330578491</v>
      </c>
      <c r="F89" s="74">
        <f t="shared" si="66"/>
        <v>1.4936033960330577</v>
      </c>
      <c r="G89" s="74">
        <f t="shared" si="66"/>
        <v>1.6015407024793387</v>
      </c>
      <c r="H89" s="74">
        <f t="shared" si="66"/>
        <v>1.6569213262809916</v>
      </c>
      <c r="I89" s="74">
        <f t="shared" si="66"/>
        <v>5.1166432734917358</v>
      </c>
      <c r="J89" s="74">
        <f t="shared" si="66"/>
        <v>6.7982392214256215</v>
      </c>
      <c r="K89" s="74">
        <f t="shared" si="66"/>
        <v>6.7982392214256215</v>
      </c>
      <c r="L89" s="74">
        <f t="shared" si="66"/>
        <v>5.8717050316735531</v>
      </c>
      <c r="M89" s="74">
        <f t="shared" si="66"/>
        <v>5.1166432734917358</v>
      </c>
      <c r="N89" s="74">
        <f t="shared" si="66"/>
        <v>4.584436045289257</v>
      </c>
      <c r="O89" s="74">
        <f t="shared" si="66"/>
        <v>5.7055331389462811</v>
      </c>
      <c r="P89" s="74">
        <f t="shared" si="66"/>
        <v>7.824787953471076</v>
      </c>
      <c r="Q89" s="74">
        <f t="shared" si="66"/>
        <v>7.5693019812396702</v>
      </c>
      <c r="R89" s="74">
        <f t="shared" si="66"/>
        <v>7.6965149134710771</v>
      </c>
      <c r="S89" s="74">
        <f t="shared" si="66"/>
        <v>8.0518166577892583</v>
      </c>
      <c r="T89" s="74">
        <f t="shared" si="66"/>
        <v>7.0099626198347105</v>
      </c>
      <c r="U89" s="74">
        <f t="shared" si="66"/>
        <v>6.9491389366115719</v>
      </c>
      <c r="V89" s="74">
        <f t="shared" si="66"/>
        <v>4.6091166792768599</v>
      </c>
      <c r="W89" s="74">
        <f t="shared" si="66"/>
        <v>5.2476659680165314</v>
      </c>
      <c r="X89" s="74">
        <f t="shared" si="66"/>
        <v>5.0906375047933894</v>
      </c>
      <c r="Y89" s="74">
        <f t="shared" si="66"/>
        <v>2.0605488047107441</v>
      </c>
      <c r="AA89" s="58">
        <f>SUM(B89:Y89)</f>
        <v>109.67119840785128</v>
      </c>
      <c r="AC89" s="74"/>
    </row>
    <row r="90" spans="1:29" x14ac:dyDescent="0.25">
      <c r="A90" s="47" t="s">
        <v>80</v>
      </c>
      <c r="B90" s="74">
        <f>B87*B$5</f>
        <v>0.83023870016528944</v>
      </c>
      <c r="C90" s="74">
        <f t="shared" ref="C90:Y90" si="67">C87*C$5</f>
        <v>0.6677574932231406</v>
      </c>
      <c r="D90" s="74">
        <f t="shared" si="67"/>
        <v>0.60433648140495866</v>
      </c>
      <c r="E90" s="74">
        <f t="shared" si="67"/>
        <v>0.71586908330578491</v>
      </c>
      <c r="F90" s="74">
        <f t="shared" si="67"/>
        <v>1.4936033960330577</v>
      </c>
      <c r="G90" s="74">
        <f t="shared" si="67"/>
        <v>1.6015407024793387</v>
      </c>
      <c r="H90" s="74">
        <f t="shared" si="67"/>
        <v>1.6569213262809916</v>
      </c>
      <c r="I90" s="74">
        <f t="shared" si="67"/>
        <v>5.459414747355372</v>
      </c>
      <c r="J90" s="74">
        <f t="shared" si="67"/>
        <v>7.2536632861983481</v>
      </c>
      <c r="K90" s="74">
        <f t="shared" si="67"/>
        <v>7.2536632861983481</v>
      </c>
      <c r="L90" s="74">
        <f t="shared" si="67"/>
        <v>4.8132247092768594</v>
      </c>
      <c r="M90" s="74">
        <f t="shared" si="67"/>
        <v>4.1942763983677684</v>
      </c>
      <c r="N90" s="74">
        <f t="shared" si="67"/>
        <v>3.7580090846280996</v>
      </c>
      <c r="O90" s="74">
        <f t="shared" si="67"/>
        <v>4.677008285640496</v>
      </c>
      <c r="P90" s="74">
        <f t="shared" si="67"/>
        <v>6.4142293455371915</v>
      </c>
      <c r="Q90" s="74">
        <f t="shared" si="67"/>
        <v>6.2047993098347112</v>
      </c>
      <c r="R90" s="74">
        <f t="shared" si="67"/>
        <v>6.309079825537192</v>
      </c>
      <c r="S90" s="74">
        <f t="shared" si="67"/>
        <v>8.5912197225619842</v>
      </c>
      <c r="T90" s="74">
        <f t="shared" si="67"/>
        <v>7.4795703471074368</v>
      </c>
      <c r="U90" s="74">
        <f t="shared" si="67"/>
        <v>7.4146719957024798</v>
      </c>
      <c r="V90" s="74">
        <f t="shared" si="67"/>
        <v>4.9178881985950404</v>
      </c>
      <c r="W90" s="74">
        <f t="shared" si="67"/>
        <v>4.3016798982644646</v>
      </c>
      <c r="X90" s="74">
        <f t="shared" si="67"/>
        <v>4.172958636694216</v>
      </c>
      <c r="Y90" s="74">
        <f t="shared" si="67"/>
        <v>2.0605488047107441</v>
      </c>
      <c r="AB90" s="58">
        <f>SUM(B90:Y90)</f>
        <v>102.84617306510333</v>
      </c>
      <c r="AC90" s="74"/>
    </row>
    <row r="91" spans="1:29" x14ac:dyDescent="0.25">
      <c r="A91" s="47">
        <v>18</v>
      </c>
      <c r="B91" s="77">
        <v>9.35</v>
      </c>
      <c r="C91" s="77">
        <v>7.7</v>
      </c>
      <c r="D91" s="77">
        <v>6.15</v>
      </c>
      <c r="E91" s="77">
        <v>7.15</v>
      </c>
      <c r="F91" s="77">
        <v>11.95</v>
      </c>
      <c r="G91" s="77">
        <v>13.35</v>
      </c>
      <c r="H91" s="77">
        <v>17</v>
      </c>
      <c r="I91" s="77">
        <v>18.349999999999998</v>
      </c>
      <c r="J91" s="77">
        <v>17.25</v>
      </c>
      <c r="K91" s="77">
        <v>17.25</v>
      </c>
      <c r="L91" s="77">
        <v>16.049999999999997</v>
      </c>
      <c r="M91" s="77">
        <v>16.049999999999997</v>
      </c>
      <c r="N91" s="77">
        <v>15.950000000000001</v>
      </c>
      <c r="O91" s="77">
        <v>17.05</v>
      </c>
      <c r="P91" s="77">
        <v>19.699999999999996</v>
      </c>
      <c r="Q91" s="77">
        <v>18.849999999999998</v>
      </c>
      <c r="R91" s="77">
        <v>19.899999999999999</v>
      </c>
      <c r="S91" s="77">
        <v>19.149999999999999</v>
      </c>
      <c r="T91" s="77">
        <v>15.3</v>
      </c>
      <c r="U91" s="77">
        <v>16.150000000000002</v>
      </c>
      <c r="V91" s="77">
        <v>12.75</v>
      </c>
      <c r="W91" s="77">
        <v>13.850000000000001</v>
      </c>
      <c r="X91" s="77">
        <v>13.5</v>
      </c>
      <c r="Y91" s="77">
        <v>13.25</v>
      </c>
      <c r="Z91" s="78">
        <v>0.64100000000000001</v>
      </c>
      <c r="AA91" s="78">
        <v>120</v>
      </c>
      <c r="AB91" s="78">
        <f>Z91*AA91/1000</f>
        <v>7.6920000000000002E-2</v>
      </c>
      <c r="AC91" s="74"/>
    </row>
    <row r="92" spans="1:29" x14ac:dyDescent="0.25">
      <c r="A92" s="47"/>
      <c r="B92" s="75">
        <f>(B91/220)^2*$Z91*$AA91</f>
        <v>0.13893674999999997</v>
      </c>
      <c r="C92" s="75">
        <f t="shared" ref="C92:Y92" si="68">(C91/220)^2*$Z91*$AA91</f>
        <v>9.4227000000000019E-2</v>
      </c>
      <c r="D92" s="75">
        <f t="shared" si="68"/>
        <v>6.0109642561983485E-2</v>
      </c>
      <c r="E92" s="75">
        <f t="shared" si="68"/>
        <v>8.1246750000000006E-2</v>
      </c>
      <c r="F92" s="75">
        <f t="shared" si="68"/>
        <v>0.22694975826446281</v>
      </c>
      <c r="G92" s="75">
        <f t="shared" si="68"/>
        <v>0.28324121280991732</v>
      </c>
      <c r="H92" s="75">
        <f t="shared" si="68"/>
        <v>0.45929504132231402</v>
      </c>
      <c r="I92" s="75">
        <f t="shared" si="68"/>
        <v>0.53513832024793384</v>
      </c>
      <c r="J92" s="75">
        <f t="shared" si="68"/>
        <v>0.47290304752066115</v>
      </c>
      <c r="K92" s="75">
        <f t="shared" si="68"/>
        <v>0.47290304752066115</v>
      </c>
      <c r="L92" s="75">
        <f t="shared" si="68"/>
        <v>0.40939636983471056</v>
      </c>
      <c r="M92" s="75">
        <f t="shared" si="68"/>
        <v>0.40939636983471056</v>
      </c>
      <c r="N92" s="75">
        <f t="shared" si="68"/>
        <v>0.40431075000000011</v>
      </c>
      <c r="O92" s="75">
        <f t="shared" si="68"/>
        <v>0.46200075000000002</v>
      </c>
      <c r="P92" s="75">
        <f t="shared" si="68"/>
        <v>0.61677443801652865</v>
      </c>
      <c r="Q92" s="75">
        <f t="shared" si="68"/>
        <v>0.56469848553719004</v>
      </c>
      <c r="R92" s="75">
        <f t="shared" si="68"/>
        <v>0.62936134710743796</v>
      </c>
      <c r="S92" s="75">
        <f t="shared" si="68"/>
        <v>0.58281600619834695</v>
      </c>
      <c r="T92" s="75">
        <f t="shared" si="68"/>
        <v>0.37202898347107438</v>
      </c>
      <c r="U92" s="75">
        <f t="shared" si="68"/>
        <v>0.41451377479338863</v>
      </c>
      <c r="V92" s="75">
        <f t="shared" si="68"/>
        <v>0.25835346074380161</v>
      </c>
      <c r="W92" s="75">
        <f t="shared" si="68"/>
        <v>0.30485509710743802</v>
      </c>
      <c r="X92" s="75">
        <f t="shared" si="68"/>
        <v>0.28964194214876032</v>
      </c>
      <c r="Y92" s="75">
        <f t="shared" si="68"/>
        <v>0.27901379132231408</v>
      </c>
      <c r="AC92" s="74">
        <f>SUM(B92:Y92)</f>
        <v>8.8221121363636357</v>
      </c>
    </row>
    <row r="93" spans="1:29" x14ac:dyDescent="0.25">
      <c r="A93" s="47" t="s">
        <v>82</v>
      </c>
      <c r="B93" s="74">
        <f>B92*B$3</f>
        <v>0.93504432749999988</v>
      </c>
      <c r="C93" s="74">
        <f t="shared" ref="C93:Y93" si="69">C92*C$3</f>
        <v>0.63414771000000014</v>
      </c>
      <c r="D93" s="74">
        <f t="shared" si="69"/>
        <v>0.40453789444214888</v>
      </c>
      <c r="E93" s="74">
        <f t="shared" si="69"/>
        <v>0.54679062750000007</v>
      </c>
      <c r="F93" s="74">
        <f t="shared" si="69"/>
        <v>1.5273718731198349</v>
      </c>
      <c r="G93" s="74">
        <f t="shared" si="69"/>
        <v>1.9062133622107438</v>
      </c>
      <c r="H93" s="74">
        <f t="shared" si="69"/>
        <v>3.0910556280991734</v>
      </c>
      <c r="I93" s="74">
        <f t="shared" si="69"/>
        <v>3.6014808952685948</v>
      </c>
      <c r="J93" s="74">
        <f t="shared" si="69"/>
        <v>3.1826375098140498</v>
      </c>
      <c r="K93" s="74">
        <f t="shared" si="69"/>
        <v>3.1826375098140498</v>
      </c>
      <c r="L93" s="74">
        <f t="shared" si="69"/>
        <v>2.7552375689876021</v>
      </c>
      <c r="M93" s="74">
        <f t="shared" si="69"/>
        <v>2.7552375689876021</v>
      </c>
      <c r="N93" s="74">
        <f t="shared" si="69"/>
        <v>2.7210113475000011</v>
      </c>
      <c r="O93" s="74">
        <f t="shared" si="69"/>
        <v>3.1092650475000001</v>
      </c>
      <c r="P93" s="74">
        <f t="shared" si="69"/>
        <v>4.1508919678512379</v>
      </c>
      <c r="Q93" s="74">
        <f t="shared" si="69"/>
        <v>3.8004208076652892</v>
      </c>
      <c r="R93" s="74">
        <f t="shared" si="69"/>
        <v>4.2356018660330577</v>
      </c>
      <c r="S93" s="74">
        <f t="shared" si="69"/>
        <v>3.9223517217148753</v>
      </c>
      <c r="T93" s="74">
        <f t="shared" si="69"/>
        <v>2.5037550587603308</v>
      </c>
      <c r="U93" s="74">
        <f t="shared" si="69"/>
        <v>2.7896777043595056</v>
      </c>
      <c r="V93" s="74">
        <f t="shared" si="69"/>
        <v>1.7387187908057848</v>
      </c>
      <c r="W93" s="74">
        <f t="shared" si="69"/>
        <v>2.0516748035330581</v>
      </c>
      <c r="X93" s="74">
        <f t="shared" si="69"/>
        <v>1.949290270661157</v>
      </c>
      <c r="Y93" s="74">
        <f t="shared" si="69"/>
        <v>1.8777628155991739</v>
      </c>
      <c r="Z93" s="58">
        <f>SUM(B93:Y93)</f>
        <v>59.372814677727284</v>
      </c>
      <c r="AC93" s="74"/>
    </row>
    <row r="94" spans="1:29" x14ac:dyDescent="0.25">
      <c r="A94" s="47" t="s">
        <v>79</v>
      </c>
      <c r="B94" s="74">
        <f>B92*B$4</f>
        <v>0.45015506999999993</v>
      </c>
      <c r="C94" s="74">
        <f t="shared" ref="C94:Y94" si="70">C92*C$4</f>
        <v>0.30529548000000006</v>
      </c>
      <c r="D94" s="74">
        <f t="shared" si="70"/>
        <v>0.19475524190082649</v>
      </c>
      <c r="E94" s="74">
        <f t="shared" si="70"/>
        <v>0.26323947000000003</v>
      </c>
      <c r="F94" s="74">
        <f t="shared" si="70"/>
        <v>0.73531721677685957</v>
      </c>
      <c r="G94" s="74">
        <f t="shared" si="70"/>
        <v>0.9177015295041322</v>
      </c>
      <c r="H94" s="74">
        <f t="shared" si="70"/>
        <v>1.4881159338842975</v>
      </c>
      <c r="I94" s="74">
        <f t="shared" si="70"/>
        <v>4.3934856092355377</v>
      </c>
      <c r="J94" s="74">
        <f t="shared" si="70"/>
        <v>3.8825340201446283</v>
      </c>
      <c r="K94" s="74">
        <f t="shared" si="70"/>
        <v>3.8825340201446283</v>
      </c>
      <c r="L94" s="74">
        <f t="shared" si="70"/>
        <v>3.3611441963429742</v>
      </c>
      <c r="M94" s="74">
        <f t="shared" si="70"/>
        <v>3.3611441963429742</v>
      </c>
      <c r="N94" s="74">
        <f t="shared" si="70"/>
        <v>3.3193912575000013</v>
      </c>
      <c r="O94" s="74">
        <f t="shared" si="70"/>
        <v>3.7930261575000004</v>
      </c>
      <c r="P94" s="74">
        <f t="shared" si="70"/>
        <v>5.0637181361157007</v>
      </c>
      <c r="Q94" s="74">
        <f t="shared" si="70"/>
        <v>4.6361745662603306</v>
      </c>
      <c r="R94" s="74">
        <f t="shared" si="70"/>
        <v>5.167056659752066</v>
      </c>
      <c r="S94" s="74">
        <f t="shared" si="70"/>
        <v>4.7849194108884285</v>
      </c>
      <c r="T94" s="74">
        <f t="shared" si="70"/>
        <v>3.054357954297521</v>
      </c>
      <c r="U94" s="74">
        <f t="shared" si="70"/>
        <v>3.4031580910537209</v>
      </c>
      <c r="V94" s="74">
        <f t="shared" si="70"/>
        <v>2.1210819127066114</v>
      </c>
      <c r="W94" s="74">
        <f t="shared" si="70"/>
        <v>2.5028603472520663</v>
      </c>
      <c r="X94" s="74">
        <f t="shared" si="70"/>
        <v>2.3779603450413225</v>
      </c>
      <c r="Y94" s="74">
        <f t="shared" si="70"/>
        <v>0.90400468388429767</v>
      </c>
      <c r="AA94" s="58">
        <f>SUM(B94:Y94)</f>
        <v>64.36313150652893</v>
      </c>
      <c r="AC94" s="74"/>
    </row>
    <row r="95" spans="1:29" x14ac:dyDescent="0.25">
      <c r="A95" s="47" t="s">
        <v>80</v>
      </c>
      <c r="B95" s="74">
        <f>B92*B$5</f>
        <v>0.45015506999999993</v>
      </c>
      <c r="C95" s="74">
        <f t="shared" ref="C95:Y95" si="71">C92*C$5</f>
        <v>0.30529548000000006</v>
      </c>
      <c r="D95" s="74">
        <f t="shared" si="71"/>
        <v>0.19475524190082649</v>
      </c>
      <c r="E95" s="74">
        <f t="shared" si="71"/>
        <v>0.26323947000000003</v>
      </c>
      <c r="F95" s="74">
        <f t="shared" si="71"/>
        <v>0.73531721677685957</v>
      </c>
      <c r="G95" s="74">
        <f t="shared" si="71"/>
        <v>0.9177015295041322</v>
      </c>
      <c r="H95" s="74">
        <f t="shared" si="71"/>
        <v>1.4881159338842975</v>
      </c>
      <c r="I95" s="74">
        <f t="shared" si="71"/>
        <v>4.6878116853719005</v>
      </c>
      <c r="J95" s="74">
        <f t="shared" si="71"/>
        <v>4.1426306962809916</v>
      </c>
      <c r="K95" s="74">
        <f t="shared" si="71"/>
        <v>4.1426306962809916</v>
      </c>
      <c r="L95" s="74">
        <f t="shared" si="71"/>
        <v>2.7552375689876021</v>
      </c>
      <c r="M95" s="74">
        <f t="shared" si="71"/>
        <v>2.7552375689876021</v>
      </c>
      <c r="N95" s="74">
        <f t="shared" si="71"/>
        <v>2.7210113475000011</v>
      </c>
      <c r="O95" s="74">
        <f t="shared" si="71"/>
        <v>3.1092650475000001</v>
      </c>
      <c r="P95" s="74">
        <f t="shared" si="71"/>
        <v>4.1508919678512379</v>
      </c>
      <c r="Q95" s="74">
        <f t="shared" si="71"/>
        <v>3.8004208076652892</v>
      </c>
      <c r="R95" s="74">
        <f t="shared" si="71"/>
        <v>4.2356018660330577</v>
      </c>
      <c r="S95" s="74">
        <f t="shared" si="71"/>
        <v>5.1054682142975194</v>
      </c>
      <c r="T95" s="74">
        <f t="shared" si="71"/>
        <v>3.2589738952066116</v>
      </c>
      <c r="U95" s="74">
        <f t="shared" si="71"/>
        <v>3.6311406671900843</v>
      </c>
      <c r="V95" s="74">
        <f t="shared" si="71"/>
        <v>2.2631763161157021</v>
      </c>
      <c r="W95" s="74">
        <f t="shared" si="71"/>
        <v>2.0516748035330581</v>
      </c>
      <c r="X95" s="74">
        <f t="shared" si="71"/>
        <v>1.949290270661157</v>
      </c>
      <c r="Y95" s="74">
        <f t="shared" si="71"/>
        <v>0.90400468388429767</v>
      </c>
      <c r="AB95" s="58">
        <f>SUM(B95:Y95)</f>
        <v>60.019048045413221</v>
      </c>
      <c r="AC95" s="74"/>
    </row>
    <row r="96" spans="1:29" x14ac:dyDescent="0.25">
      <c r="A96" s="47">
        <v>19</v>
      </c>
      <c r="B96" s="77">
        <v>11</v>
      </c>
      <c r="C96" s="77">
        <v>8.5</v>
      </c>
      <c r="D96" s="77">
        <v>6.45</v>
      </c>
      <c r="E96" s="77">
        <v>6.55</v>
      </c>
      <c r="F96" s="77">
        <v>14.2</v>
      </c>
      <c r="G96" s="77">
        <v>16.3</v>
      </c>
      <c r="H96" s="77">
        <v>18.349999999999998</v>
      </c>
      <c r="I96" s="77">
        <v>18.5</v>
      </c>
      <c r="J96" s="77">
        <v>18.900000000000002</v>
      </c>
      <c r="K96" s="77">
        <v>18.900000000000002</v>
      </c>
      <c r="L96" s="77">
        <v>18.049999999999997</v>
      </c>
      <c r="M96" s="77">
        <v>17.25</v>
      </c>
      <c r="N96" s="77">
        <v>15.399999999999999</v>
      </c>
      <c r="O96" s="77">
        <v>16.399999999999999</v>
      </c>
      <c r="P96" s="77">
        <v>20.399999999999999</v>
      </c>
      <c r="Q96" s="77">
        <v>20.5</v>
      </c>
      <c r="R96" s="77">
        <v>19.549999999999997</v>
      </c>
      <c r="S96" s="77">
        <v>18.95</v>
      </c>
      <c r="T96" s="77">
        <v>15.450000000000003</v>
      </c>
      <c r="U96" s="77">
        <v>17.250000000000004</v>
      </c>
      <c r="V96" s="77">
        <v>13.850000000000001</v>
      </c>
      <c r="W96" s="77">
        <v>14.7</v>
      </c>
      <c r="X96" s="77">
        <v>14.5</v>
      </c>
      <c r="Y96" s="77">
        <v>14.350000000000001</v>
      </c>
      <c r="Z96" s="78">
        <v>0.86799999999999999</v>
      </c>
      <c r="AA96" s="78">
        <v>100</v>
      </c>
      <c r="AB96" s="78">
        <f>Z96*AA96/1000</f>
        <v>8.6800000000000002E-2</v>
      </c>
      <c r="AC96" s="74"/>
    </row>
    <row r="97" spans="1:29" x14ac:dyDescent="0.25">
      <c r="A97" s="47"/>
      <c r="B97" s="75">
        <f>(B96/220)^2*$Z96*$AA96</f>
        <v>0.21700000000000005</v>
      </c>
      <c r="C97" s="75">
        <f t="shared" ref="C97:Y97" si="72">(C96/220)^2*$Z96*$AA96</f>
        <v>0.12957231404958677</v>
      </c>
      <c r="D97" s="75">
        <f t="shared" si="72"/>
        <v>7.4609442148760335E-2</v>
      </c>
      <c r="E97" s="75">
        <f t="shared" si="72"/>
        <v>7.6940847107438023E-2</v>
      </c>
      <c r="F97" s="75">
        <f t="shared" si="72"/>
        <v>0.36161884297520658</v>
      </c>
      <c r="G97" s="75">
        <f t="shared" si="72"/>
        <v>0.47648537190082646</v>
      </c>
      <c r="H97" s="75">
        <f t="shared" si="72"/>
        <v>0.60387423553719</v>
      </c>
      <c r="I97" s="75">
        <f t="shared" si="72"/>
        <v>0.61378719008264471</v>
      </c>
      <c r="J97" s="75">
        <f t="shared" si="72"/>
        <v>0.64061628099173573</v>
      </c>
      <c r="K97" s="75">
        <f t="shared" si="72"/>
        <v>0.64061628099173573</v>
      </c>
      <c r="L97" s="75">
        <f t="shared" si="72"/>
        <v>0.58429043388429736</v>
      </c>
      <c r="M97" s="75">
        <f t="shared" si="72"/>
        <v>0.5336451446280992</v>
      </c>
      <c r="N97" s="75">
        <f t="shared" si="72"/>
        <v>0.42531999999999986</v>
      </c>
      <c r="O97" s="75">
        <f t="shared" si="72"/>
        <v>0.48234975206611563</v>
      </c>
      <c r="P97" s="75">
        <f t="shared" si="72"/>
        <v>0.74633652892561975</v>
      </c>
      <c r="Q97" s="75">
        <f t="shared" si="72"/>
        <v>0.75367148760330571</v>
      </c>
      <c r="R97" s="75">
        <f t="shared" si="72"/>
        <v>0.68543754132231394</v>
      </c>
      <c r="S97" s="75">
        <f t="shared" si="72"/>
        <v>0.64401026859504129</v>
      </c>
      <c r="T97" s="75">
        <f t="shared" si="72"/>
        <v>0.42808630165289269</v>
      </c>
      <c r="U97" s="75">
        <f t="shared" si="72"/>
        <v>0.53364514462809942</v>
      </c>
      <c r="V97" s="75">
        <f t="shared" si="72"/>
        <v>0.34401225206611569</v>
      </c>
      <c r="W97" s="75">
        <f t="shared" si="72"/>
        <v>0.38753330578512396</v>
      </c>
      <c r="X97" s="75">
        <f t="shared" si="72"/>
        <v>0.37705991735537181</v>
      </c>
      <c r="Y97" s="75">
        <f t="shared" si="72"/>
        <v>0.36929902892561989</v>
      </c>
      <c r="AC97" s="74">
        <f>SUM(B97:Y97)</f>
        <v>11.129817913223139</v>
      </c>
    </row>
    <row r="98" spans="1:29" x14ac:dyDescent="0.25">
      <c r="A98" s="47" t="s">
        <v>82</v>
      </c>
      <c r="B98" s="74">
        <f>B97*B$3</f>
        <v>1.4604100000000004</v>
      </c>
      <c r="C98" s="74">
        <f t="shared" ref="C98:Y98" si="73">C97*C$3</f>
        <v>0.87202167355371907</v>
      </c>
      <c r="D98" s="74">
        <f t="shared" si="73"/>
        <v>0.50212154566115708</v>
      </c>
      <c r="E98" s="74">
        <f t="shared" si="73"/>
        <v>0.51781190103305796</v>
      </c>
      <c r="F98" s="74">
        <f t="shared" si="73"/>
        <v>2.4336948132231404</v>
      </c>
      <c r="G98" s="74">
        <f t="shared" si="73"/>
        <v>3.2067465528925623</v>
      </c>
      <c r="H98" s="74">
        <f t="shared" si="73"/>
        <v>4.064073605165289</v>
      </c>
      <c r="I98" s="74">
        <f t="shared" si="73"/>
        <v>4.1307877892561988</v>
      </c>
      <c r="J98" s="74">
        <f t="shared" si="73"/>
        <v>4.311347571074382</v>
      </c>
      <c r="K98" s="74">
        <f t="shared" si="73"/>
        <v>4.311347571074382</v>
      </c>
      <c r="L98" s="74">
        <f t="shared" si="73"/>
        <v>3.9322746200413214</v>
      </c>
      <c r="M98" s="74">
        <f t="shared" si="73"/>
        <v>3.5914318233471079</v>
      </c>
      <c r="N98" s="74">
        <f t="shared" si="73"/>
        <v>2.8624035999999995</v>
      </c>
      <c r="O98" s="74">
        <f t="shared" si="73"/>
        <v>3.2462138314049582</v>
      </c>
      <c r="P98" s="74">
        <f t="shared" si="73"/>
        <v>5.0228448396694212</v>
      </c>
      <c r="Q98" s="74">
        <f t="shared" si="73"/>
        <v>5.0722091115702481</v>
      </c>
      <c r="R98" s="74">
        <f t="shared" si="73"/>
        <v>4.6129946530991734</v>
      </c>
      <c r="S98" s="74">
        <f t="shared" si="73"/>
        <v>4.3341891076446277</v>
      </c>
      <c r="T98" s="74">
        <f t="shared" si="73"/>
        <v>2.8810208101239678</v>
      </c>
      <c r="U98" s="74">
        <f t="shared" si="73"/>
        <v>3.5914318233471092</v>
      </c>
      <c r="V98" s="74">
        <f t="shared" si="73"/>
        <v>2.3152024564049589</v>
      </c>
      <c r="W98" s="74">
        <f t="shared" si="73"/>
        <v>2.6080991479338844</v>
      </c>
      <c r="X98" s="74">
        <f t="shared" si="73"/>
        <v>2.5376132438016525</v>
      </c>
      <c r="Y98" s="74">
        <f t="shared" si="73"/>
        <v>2.485382464669422</v>
      </c>
      <c r="Z98" s="58">
        <f>SUM(B98:Y98)</f>
        <v>74.903674555991756</v>
      </c>
      <c r="AC98" s="74"/>
    </row>
    <row r="99" spans="1:29" x14ac:dyDescent="0.25">
      <c r="A99" s="47" t="s">
        <v>79</v>
      </c>
      <c r="B99" s="74">
        <f>B97*B$4</f>
        <v>0.70308000000000026</v>
      </c>
      <c r="C99" s="74">
        <f t="shared" ref="C99:Y99" si="74">C97*C$4</f>
        <v>0.41981429752066118</v>
      </c>
      <c r="D99" s="74">
        <f t="shared" si="74"/>
        <v>0.24173459256198351</v>
      </c>
      <c r="E99" s="74">
        <f t="shared" si="74"/>
        <v>0.24928834462809921</v>
      </c>
      <c r="F99" s="74">
        <f t="shared" si="74"/>
        <v>1.1716450512396694</v>
      </c>
      <c r="G99" s="74">
        <f t="shared" si="74"/>
        <v>1.5438126049586778</v>
      </c>
      <c r="H99" s="74">
        <f t="shared" si="74"/>
        <v>1.9565525231404957</v>
      </c>
      <c r="I99" s="74">
        <f t="shared" si="74"/>
        <v>5.0391928305785134</v>
      </c>
      <c r="J99" s="74">
        <f t="shared" si="74"/>
        <v>5.2594596669421509</v>
      </c>
      <c r="K99" s="74">
        <f t="shared" si="74"/>
        <v>5.2594596669421509</v>
      </c>
      <c r="L99" s="74">
        <f t="shared" si="74"/>
        <v>4.7970244621900822</v>
      </c>
      <c r="M99" s="74">
        <f t="shared" si="74"/>
        <v>4.3812266373966953</v>
      </c>
      <c r="N99" s="74">
        <f t="shared" si="74"/>
        <v>3.4918771999999993</v>
      </c>
      <c r="O99" s="74">
        <f t="shared" si="74"/>
        <v>3.9600914644628098</v>
      </c>
      <c r="P99" s="74">
        <f t="shared" si="74"/>
        <v>6.1274229024793385</v>
      </c>
      <c r="Q99" s="74">
        <f t="shared" si="74"/>
        <v>6.187642913223141</v>
      </c>
      <c r="R99" s="74">
        <f t="shared" si="74"/>
        <v>5.6274422142561979</v>
      </c>
      <c r="S99" s="74">
        <f t="shared" si="74"/>
        <v>5.2873243051652894</v>
      </c>
      <c r="T99" s="74">
        <f t="shared" si="74"/>
        <v>3.5145885365702494</v>
      </c>
      <c r="U99" s="74">
        <f t="shared" si="74"/>
        <v>4.381226637396697</v>
      </c>
      <c r="V99" s="74">
        <f t="shared" si="74"/>
        <v>2.82434058946281</v>
      </c>
      <c r="W99" s="74">
        <f t="shared" si="74"/>
        <v>3.1816484404958683</v>
      </c>
      <c r="X99" s="74">
        <f t="shared" si="74"/>
        <v>3.0956619214876029</v>
      </c>
      <c r="Y99" s="74">
        <f t="shared" si="74"/>
        <v>1.1965288537190084</v>
      </c>
      <c r="AA99" s="58">
        <f>SUM(B99:Y99)</f>
        <v>79.898086656818165</v>
      </c>
      <c r="AC99" s="74"/>
    </row>
    <row r="100" spans="1:29" x14ac:dyDescent="0.25">
      <c r="A100" s="47" t="s">
        <v>80</v>
      </c>
      <c r="B100" s="74">
        <f>B97*B$5</f>
        <v>0.70308000000000026</v>
      </c>
      <c r="C100" s="74">
        <f t="shared" ref="C100:Y100" si="75">C97*C$5</f>
        <v>0.41981429752066118</v>
      </c>
      <c r="D100" s="74">
        <f t="shared" si="75"/>
        <v>0.24173459256198351</v>
      </c>
      <c r="E100" s="74">
        <f t="shared" si="75"/>
        <v>0.24928834462809921</v>
      </c>
      <c r="F100" s="74">
        <f t="shared" si="75"/>
        <v>1.1716450512396694</v>
      </c>
      <c r="G100" s="74">
        <f t="shared" si="75"/>
        <v>1.5438126049586778</v>
      </c>
      <c r="H100" s="74">
        <f t="shared" si="75"/>
        <v>1.9565525231404957</v>
      </c>
      <c r="I100" s="74">
        <f t="shared" si="75"/>
        <v>5.3767757851239679</v>
      </c>
      <c r="J100" s="74">
        <f t="shared" si="75"/>
        <v>5.6117986214876048</v>
      </c>
      <c r="K100" s="74">
        <f t="shared" si="75"/>
        <v>5.6117986214876048</v>
      </c>
      <c r="L100" s="74">
        <f t="shared" si="75"/>
        <v>3.9322746200413214</v>
      </c>
      <c r="M100" s="74">
        <f t="shared" si="75"/>
        <v>3.5914318233471079</v>
      </c>
      <c r="N100" s="74">
        <f t="shared" si="75"/>
        <v>2.8624035999999995</v>
      </c>
      <c r="O100" s="74">
        <f t="shared" si="75"/>
        <v>3.2462138314049582</v>
      </c>
      <c r="P100" s="74">
        <f t="shared" si="75"/>
        <v>5.0228448396694212</v>
      </c>
      <c r="Q100" s="74">
        <f t="shared" si="75"/>
        <v>5.0722091115702481</v>
      </c>
      <c r="R100" s="74">
        <f t="shared" si="75"/>
        <v>4.6129946530991734</v>
      </c>
      <c r="S100" s="74">
        <f t="shared" si="75"/>
        <v>5.6415299528925615</v>
      </c>
      <c r="T100" s="74">
        <f t="shared" si="75"/>
        <v>3.75003600247934</v>
      </c>
      <c r="U100" s="74">
        <f t="shared" si="75"/>
        <v>4.6747314669421511</v>
      </c>
      <c r="V100" s="74">
        <f t="shared" si="75"/>
        <v>3.0135473280991731</v>
      </c>
      <c r="W100" s="74">
        <f t="shared" si="75"/>
        <v>2.6080991479338844</v>
      </c>
      <c r="X100" s="74">
        <f t="shared" si="75"/>
        <v>2.5376132438016525</v>
      </c>
      <c r="Y100" s="74">
        <f t="shared" si="75"/>
        <v>1.1965288537190084</v>
      </c>
      <c r="AB100" s="58">
        <f>SUM(B100:Y100)</f>
        <v>74.648758917148768</v>
      </c>
      <c r="AC100" s="74"/>
    </row>
    <row r="101" spans="1:29" x14ac:dyDescent="0.25">
      <c r="A101" s="47">
        <v>20</v>
      </c>
      <c r="B101" s="77">
        <v>11.350000000000001</v>
      </c>
      <c r="C101" s="77">
        <v>10.65</v>
      </c>
      <c r="D101" s="77">
        <v>10.85</v>
      </c>
      <c r="E101" s="77">
        <v>14.05</v>
      </c>
      <c r="F101" s="77">
        <v>16.150000000000002</v>
      </c>
      <c r="G101" s="77">
        <v>15.700000000000001</v>
      </c>
      <c r="H101" s="77">
        <v>20.350000000000001</v>
      </c>
      <c r="I101" s="77">
        <v>21.95</v>
      </c>
      <c r="J101" s="77">
        <v>22</v>
      </c>
      <c r="K101" s="77">
        <v>22</v>
      </c>
      <c r="L101" s="77">
        <v>22.299999999999997</v>
      </c>
      <c r="M101" s="77">
        <v>22.2</v>
      </c>
      <c r="N101" s="77">
        <v>20.85</v>
      </c>
      <c r="O101" s="77">
        <v>24.05</v>
      </c>
      <c r="P101" s="77">
        <v>24.35</v>
      </c>
      <c r="Q101" s="77">
        <v>22.5</v>
      </c>
      <c r="R101" s="77">
        <v>24.75</v>
      </c>
      <c r="S101" s="77">
        <v>24.7</v>
      </c>
      <c r="T101" s="77">
        <v>18.700000000000003</v>
      </c>
      <c r="U101" s="77">
        <v>19.5</v>
      </c>
      <c r="V101" s="77">
        <v>17.299999999999997</v>
      </c>
      <c r="W101" s="77">
        <v>19</v>
      </c>
      <c r="X101" s="77">
        <v>14.55</v>
      </c>
      <c r="Y101" s="77">
        <v>14.5</v>
      </c>
      <c r="Z101" s="78">
        <v>0.64100000000000001</v>
      </c>
      <c r="AA101" s="78">
        <v>130</v>
      </c>
      <c r="AB101" s="78">
        <f>Z101*AA101/1000</f>
        <v>8.3330000000000001E-2</v>
      </c>
      <c r="AC101" s="74"/>
    </row>
    <row r="102" spans="1:29" x14ac:dyDescent="0.25">
      <c r="A102" s="47"/>
      <c r="B102" s="75">
        <f>(B101/220)^2*$Z101*$AA101</f>
        <v>0.22179295299586782</v>
      </c>
      <c r="C102" s="75">
        <f t="shared" ref="C102:Y102" si="76">(C101/220)^2*$Z101*$AA101</f>
        <v>0.19527886208677686</v>
      </c>
      <c r="D102" s="75">
        <f t="shared" si="76"/>
        <v>0.20268214721074379</v>
      </c>
      <c r="E102" s="75">
        <f t="shared" si="76"/>
        <v>0.3398667422520662</v>
      </c>
      <c r="F102" s="75">
        <f t="shared" si="76"/>
        <v>0.44905658935950438</v>
      </c>
      <c r="G102" s="75">
        <f t="shared" si="76"/>
        <v>0.4243804070247934</v>
      </c>
      <c r="H102" s="75">
        <f t="shared" si="76"/>
        <v>0.71299231250000028</v>
      </c>
      <c r="I102" s="75">
        <f t="shared" si="76"/>
        <v>0.82951657696280978</v>
      </c>
      <c r="J102" s="75">
        <f t="shared" si="76"/>
        <v>0.83330000000000026</v>
      </c>
      <c r="K102" s="75">
        <f t="shared" si="76"/>
        <v>0.83330000000000026</v>
      </c>
      <c r="L102" s="75">
        <f t="shared" si="76"/>
        <v>0.85618131611570214</v>
      </c>
      <c r="M102" s="75">
        <f t="shared" si="76"/>
        <v>0.84851977685950408</v>
      </c>
      <c r="N102" s="75">
        <f t="shared" si="76"/>
        <v>0.74845921332644616</v>
      </c>
      <c r="O102" s="75">
        <f t="shared" si="76"/>
        <v>0.9958322381198349</v>
      </c>
      <c r="P102" s="75">
        <f t="shared" si="76"/>
        <v>1.0208312381198348</v>
      </c>
      <c r="Q102" s="75">
        <f t="shared" si="76"/>
        <v>0.87160769628099188</v>
      </c>
      <c r="R102" s="75">
        <f t="shared" si="76"/>
        <v>1.0546453125000002</v>
      </c>
      <c r="S102" s="75">
        <f t="shared" si="76"/>
        <v>1.0503884235537191</v>
      </c>
      <c r="T102" s="75">
        <f t="shared" si="76"/>
        <v>0.60205925000000016</v>
      </c>
      <c r="U102" s="75">
        <f t="shared" si="76"/>
        <v>0.65467422520661167</v>
      </c>
      <c r="V102" s="75">
        <f t="shared" si="76"/>
        <v>0.51528586157024781</v>
      </c>
      <c r="W102" s="75">
        <f t="shared" si="76"/>
        <v>0.62153161157024794</v>
      </c>
      <c r="X102" s="75">
        <f t="shared" si="76"/>
        <v>0.36448696952479348</v>
      </c>
      <c r="Y102" s="75">
        <f t="shared" si="76"/>
        <v>0.36198620867768588</v>
      </c>
      <c r="AC102" s="74">
        <f>SUM(B102:Y102)</f>
        <v>15.608655931818182</v>
      </c>
    </row>
    <row r="103" spans="1:29" x14ac:dyDescent="0.25">
      <c r="A103" s="47" t="s">
        <v>82</v>
      </c>
      <c r="B103" s="74">
        <f>B102*B$3</f>
        <v>1.4926665736621905</v>
      </c>
      <c r="C103" s="74">
        <f t="shared" ref="C103:Y103" si="77">C102*C$3</f>
        <v>1.3142267418440083</v>
      </c>
      <c r="D103" s="74">
        <f t="shared" si="77"/>
        <v>1.3640508507283058</v>
      </c>
      <c r="E103" s="74">
        <f t="shared" si="77"/>
        <v>2.2873031753564055</v>
      </c>
      <c r="F103" s="74">
        <f t="shared" si="77"/>
        <v>3.0221508463894646</v>
      </c>
      <c r="G103" s="74">
        <f t="shared" si="77"/>
        <v>2.8560801392768598</v>
      </c>
      <c r="H103" s="74">
        <f t="shared" si="77"/>
        <v>4.7984382631250018</v>
      </c>
      <c r="I103" s="74">
        <f t="shared" si="77"/>
        <v>5.5826465629597104</v>
      </c>
      <c r="J103" s="74">
        <f t="shared" si="77"/>
        <v>5.6081090000000025</v>
      </c>
      <c r="K103" s="74">
        <f t="shared" si="77"/>
        <v>5.6081090000000025</v>
      </c>
      <c r="L103" s="74">
        <f t="shared" si="77"/>
        <v>5.7621002574586759</v>
      </c>
      <c r="M103" s="74">
        <f t="shared" si="77"/>
        <v>5.7105380982644629</v>
      </c>
      <c r="N103" s="74">
        <f t="shared" si="77"/>
        <v>5.0371305056869833</v>
      </c>
      <c r="O103" s="74">
        <f t="shared" si="77"/>
        <v>6.7019509625464897</v>
      </c>
      <c r="P103" s="74">
        <f t="shared" si="77"/>
        <v>6.8701942325464884</v>
      </c>
      <c r="Q103" s="74">
        <f t="shared" si="77"/>
        <v>5.8659197959710756</v>
      </c>
      <c r="R103" s="74">
        <f t="shared" si="77"/>
        <v>7.0977629531250015</v>
      </c>
      <c r="S103" s="74">
        <f t="shared" si="77"/>
        <v>7.0691140905165302</v>
      </c>
      <c r="T103" s="74">
        <f t="shared" si="77"/>
        <v>4.0518587525000012</v>
      </c>
      <c r="U103" s="74">
        <f t="shared" si="77"/>
        <v>4.4059575356404972</v>
      </c>
      <c r="V103" s="74">
        <f t="shared" si="77"/>
        <v>3.467873848367768</v>
      </c>
      <c r="W103" s="74">
        <f t="shared" si="77"/>
        <v>4.1829077458677686</v>
      </c>
      <c r="X103" s="74">
        <f t="shared" si="77"/>
        <v>2.4529973049018601</v>
      </c>
      <c r="Y103" s="74">
        <f t="shared" si="77"/>
        <v>2.4361671844008264</v>
      </c>
      <c r="Z103" s="58">
        <f>SUM(B103:Y103)</f>
        <v>105.04625442113638</v>
      </c>
      <c r="AC103" s="74"/>
    </row>
    <row r="104" spans="1:29" x14ac:dyDescent="0.25">
      <c r="A104" s="47" t="s">
        <v>79</v>
      </c>
      <c r="B104" s="74">
        <f>B102*B$4</f>
        <v>0.71860916770661176</v>
      </c>
      <c r="C104" s="74">
        <f t="shared" ref="C104:Y104" si="78">C102*C$4</f>
        <v>0.63270351316115703</v>
      </c>
      <c r="D104" s="74">
        <f t="shared" si="78"/>
        <v>0.65669015696280997</v>
      </c>
      <c r="E104" s="74">
        <f t="shared" si="78"/>
        <v>1.1011682448966946</v>
      </c>
      <c r="F104" s="74">
        <f t="shared" si="78"/>
        <v>1.4549433495247943</v>
      </c>
      <c r="G104" s="74">
        <f t="shared" si="78"/>
        <v>1.3749925187603307</v>
      </c>
      <c r="H104" s="74">
        <f t="shared" si="78"/>
        <v>2.310095092500001</v>
      </c>
      <c r="I104" s="74">
        <f t="shared" si="78"/>
        <v>6.8103310968646689</v>
      </c>
      <c r="J104" s="74">
        <f t="shared" si="78"/>
        <v>6.8413930000000027</v>
      </c>
      <c r="K104" s="74">
        <f t="shared" si="78"/>
        <v>6.8413930000000027</v>
      </c>
      <c r="L104" s="74">
        <f t="shared" si="78"/>
        <v>7.029248605309915</v>
      </c>
      <c r="M104" s="74">
        <f t="shared" si="78"/>
        <v>6.9663473680165291</v>
      </c>
      <c r="N104" s="74">
        <f t="shared" si="78"/>
        <v>6.1448501414101235</v>
      </c>
      <c r="O104" s="74">
        <f t="shared" si="78"/>
        <v>8.1757826749638447</v>
      </c>
      <c r="P104" s="74">
        <f t="shared" si="78"/>
        <v>8.3810244649638452</v>
      </c>
      <c r="Q104" s="74">
        <f t="shared" si="78"/>
        <v>7.1558991864669439</v>
      </c>
      <c r="R104" s="74">
        <f t="shared" si="78"/>
        <v>8.6586380156250016</v>
      </c>
      <c r="S104" s="74">
        <f t="shared" si="78"/>
        <v>8.623688957376034</v>
      </c>
      <c r="T104" s="74">
        <f t="shared" si="78"/>
        <v>4.9429064425000018</v>
      </c>
      <c r="U104" s="74">
        <f t="shared" si="78"/>
        <v>5.3748753889462826</v>
      </c>
      <c r="V104" s="74">
        <f t="shared" si="78"/>
        <v>4.2304969234917351</v>
      </c>
      <c r="W104" s="74">
        <f t="shared" si="78"/>
        <v>5.1027745309917361</v>
      </c>
      <c r="X104" s="74">
        <f t="shared" si="78"/>
        <v>2.9924380197985547</v>
      </c>
      <c r="Y104" s="74">
        <f t="shared" si="78"/>
        <v>1.1728353161157024</v>
      </c>
      <c r="AA104" s="58">
        <f>SUM(B104:Y104)</f>
        <v>113.69412517635332</v>
      </c>
      <c r="AC104" s="74"/>
    </row>
    <row r="105" spans="1:29" x14ac:dyDescent="0.25">
      <c r="A105" s="47" t="s">
        <v>80</v>
      </c>
      <c r="B105" s="74">
        <f>B102*B$5</f>
        <v>0.71860916770661176</v>
      </c>
      <c r="C105" s="74">
        <f t="shared" ref="C105:Y105" si="79">C102*C$5</f>
        <v>0.63270351316115703</v>
      </c>
      <c r="D105" s="74">
        <f t="shared" si="79"/>
        <v>0.65669015696280997</v>
      </c>
      <c r="E105" s="74">
        <f t="shared" si="79"/>
        <v>1.1011682448966946</v>
      </c>
      <c r="F105" s="74">
        <f t="shared" si="79"/>
        <v>1.4549433495247943</v>
      </c>
      <c r="G105" s="74">
        <f t="shared" si="79"/>
        <v>1.3749925187603307</v>
      </c>
      <c r="H105" s="74">
        <f t="shared" si="79"/>
        <v>2.310095092500001</v>
      </c>
      <c r="I105" s="74">
        <f t="shared" si="79"/>
        <v>7.2665652141942134</v>
      </c>
      <c r="J105" s="74">
        <f t="shared" si="79"/>
        <v>7.2997080000000025</v>
      </c>
      <c r="K105" s="74">
        <f t="shared" si="79"/>
        <v>7.2997080000000025</v>
      </c>
      <c r="L105" s="74">
        <f t="shared" si="79"/>
        <v>5.7621002574586759</v>
      </c>
      <c r="M105" s="74">
        <f t="shared" si="79"/>
        <v>5.7105380982644629</v>
      </c>
      <c r="N105" s="74">
        <f t="shared" si="79"/>
        <v>5.0371305056869833</v>
      </c>
      <c r="O105" s="74">
        <f t="shared" si="79"/>
        <v>6.7019509625464897</v>
      </c>
      <c r="P105" s="74">
        <f t="shared" si="79"/>
        <v>6.8701942325464884</v>
      </c>
      <c r="Q105" s="74">
        <f t="shared" si="79"/>
        <v>5.8659197959710756</v>
      </c>
      <c r="R105" s="74">
        <f t="shared" si="79"/>
        <v>7.0977629531250015</v>
      </c>
      <c r="S105" s="74">
        <f t="shared" si="79"/>
        <v>9.2014025903305789</v>
      </c>
      <c r="T105" s="74">
        <f t="shared" si="79"/>
        <v>5.2740390300000008</v>
      </c>
      <c r="U105" s="74">
        <f t="shared" si="79"/>
        <v>5.734946212809918</v>
      </c>
      <c r="V105" s="74">
        <f t="shared" si="79"/>
        <v>4.5139041473553707</v>
      </c>
      <c r="W105" s="74">
        <f t="shared" si="79"/>
        <v>4.1829077458677686</v>
      </c>
      <c r="X105" s="74">
        <f t="shared" si="79"/>
        <v>2.4529973049018601</v>
      </c>
      <c r="Y105" s="74">
        <f t="shared" si="79"/>
        <v>1.1728353161157024</v>
      </c>
      <c r="AB105" s="58">
        <f>SUM(B105:Y105)</f>
        <v>105.69381241068699</v>
      </c>
      <c r="AC105" s="74"/>
    </row>
    <row r="106" spans="1:29" x14ac:dyDescent="0.25">
      <c r="A106" s="47">
        <v>21</v>
      </c>
      <c r="B106" s="77">
        <v>8.4499999999999993</v>
      </c>
      <c r="C106" s="77">
        <v>7.0500000000000007</v>
      </c>
      <c r="D106" s="77">
        <v>11.2</v>
      </c>
      <c r="E106" s="77">
        <v>12.3</v>
      </c>
      <c r="F106" s="77">
        <v>14.750000000000002</v>
      </c>
      <c r="G106" s="77">
        <v>14.95</v>
      </c>
      <c r="H106" s="77">
        <v>19.399999999999999</v>
      </c>
      <c r="I106" s="77">
        <v>18.899999999999999</v>
      </c>
      <c r="J106" s="77">
        <v>18.350000000000001</v>
      </c>
      <c r="K106" s="77">
        <v>18.350000000000001</v>
      </c>
      <c r="L106" s="77">
        <v>15.25</v>
      </c>
      <c r="M106" s="77">
        <v>14.05</v>
      </c>
      <c r="N106" s="77">
        <v>10.15</v>
      </c>
      <c r="O106" s="77">
        <v>10.5</v>
      </c>
      <c r="P106" s="77">
        <v>19.350000000000001</v>
      </c>
      <c r="Q106" s="77">
        <v>18.899999999999999</v>
      </c>
      <c r="R106" s="77">
        <v>19.049999999999997</v>
      </c>
      <c r="S106" s="77">
        <v>19.2</v>
      </c>
      <c r="T106" s="77">
        <v>16.600000000000001</v>
      </c>
      <c r="U106" s="77">
        <v>16.299999999999997</v>
      </c>
      <c r="V106" s="77">
        <v>15.599999999999998</v>
      </c>
      <c r="W106" s="77">
        <v>14.65</v>
      </c>
      <c r="X106" s="77">
        <v>11.9</v>
      </c>
      <c r="Y106" s="77">
        <v>12.7</v>
      </c>
      <c r="Z106" s="78">
        <v>0.86799999999999999</v>
      </c>
      <c r="AA106" s="78">
        <v>110</v>
      </c>
      <c r="AB106" s="78">
        <f>Z106*AA106/1000</f>
        <v>9.5480000000000009E-2</v>
      </c>
      <c r="AC106" s="74"/>
    </row>
    <row r="107" spans="1:29" x14ac:dyDescent="0.25">
      <c r="A107" s="47"/>
      <c r="B107" s="75">
        <f>(B106/220)^2*$Z106*$AA106</f>
        <v>0.14085765909090908</v>
      </c>
      <c r="C107" s="75">
        <f t="shared" ref="C107:Y107" si="80">(C106/220)^2*$Z106*$AA106</f>
        <v>9.8049477272727295E-2</v>
      </c>
      <c r="D107" s="75">
        <f t="shared" si="80"/>
        <v>0.24745890909090906</v>
      </c>
      <c r="E107" s="75">
        <f t="shared" si="80"/>
        <v>0.29845390909090919</v>
      </c>
      <c r="F107" s="75">
        <f t="shared" si="80"/>
        <v>0.42919147727272727</v>
      </c>
      <c r="G107" s="75">
        <f t="shared" si="80"/>
        <v>0.44090947727272722</v>
      </c>
      <c r="H107" s="75">
        <f t="shared" si="80"/>
        <v>0.74245563636363632</v>
      </c>
      <c r="I107" s="75">
        <f t="shared" si="80"/>
        <v>0.70467790909090899</v>
      </c>
      <c r="J107" s="75">
        <f t="shared" si="80"/>
        <v>0.66426165909090928</v>
      </c>
      <c r="K107" s="75">
        <f t="shared" si="80"/>
        <v>0.66426165909090928</v>
      </c>
      <c r="L107" s="75">
        <f t="shared" si="80"/>
        <v>0.45878238636363639</v>
      </c>
      <c r="M107" s="75">
        <f t="shared" si="80"/>
        <v>0.38942129545454557</v>
      </c>
      <c r="N107" s="75">
        <f t="shared" si="80"/>
        <v>0.20323529545454544</v>
      </c>
      <c r="O107" s="75">
        <f t="shared" si="80"/>
        <v>0.21749318181818184</v>
      </c>
      <c r="P107" s="75">
        <f t="shared" si="80"/>
        <v>0.73863347727272743</v>
      </c>
      <c r="Q107" s="75">
        <f t="shared" si="80"/>
        <v>0.70467790909090899</v>
      </c>
      <c r="R107" s="75">
        <f t="shared" si="80"/>
        <v>0.71590765909090892</v>
      </c>
      <c r="S107" s="75">
        <f t="shared" si="80"/>
        <v>0.72722618181818166</v>
      </c>
      <c r="T107" s="75">
        <f t="shared" si="80"/>
        <v>0.54360472727272724</v>
      </c>
      <c r="U107" s="75">
        <f t="shared" si="80"/>
        <v>0.52413390909090896</v>
      </c>
      <c r="V107" s="75">
        <f t="shared" si="80"/>
        <v>0.48008290909090889</v>
      </c>
      <c r="W107" s="75">
        <f t="shared" si="80"/>
        <v>0.42339165909090909</v>
      </c>
      <c r="X107" s="75">
        <f t="shared" si="80"/>
        <v>0.27935790909090913</v>
      </c>
      <c r="Y107" s="75">
        <f t="shared" si="80"/>
        <v>0.31818118181818178</v>
      </c>
      <c r="AC107" s="74">
        <f>SUM(B107:Y107)</f>
        <v>11.15470745454545</v>
      </c>
    </row>
    <row r="108" spans="1:29" x14ac:dyDescent="0.25">
      <c r="A108" s="47" t="s">
        <v>82</v>
      </c>
      <c r="B108" s="74">
        <f>B107*B$3</f>
        <v>0.94797204568181814</v>
      </c>
      <c r="C108" s="74">
        <f t="shared" ref="C108:Y108" si="81">C107*C$3</f>
        <v>0.65987298204545475</v>
      </c>
      <c r="D108" s="74">
        <f t="shared" si="81"/>
        <v>1.6653984581818182</v>
      </c>
      <c r="E108" s="74">
        <f t="shared" si="81"/>
        <v>2.0085948081818188</v>
      </c>
      <c r="F108" s="74">
        <f t="shared" si="81"/>
        <v>2.8884586420454545</v>
      </c>
      <c r="G108" s="74">
        <f t="shared" si="81"/>
        <v>2.9673207820454546</v>
      </c>
      <c r="H108" s="74">
        <f t="shared" si="81"/>
        <v>4.9967264327272725</v>
      </c>
      <c r="I108" s="74">
        <f t="shared" si="81"/>
        <v>4.7424823281818176</v>
      </c>
      <c r="J108" s="74">
        <f t="shared" si="81"/>
        <v>4.4704809656818201</v>
      </c>
      <c r="K108" s="74">
        <f t="shared" si="81"/>
        <v>4.4704809656818201</v>
      </c>
      <c r="L108" s="74">
        <f t="shared" si="81"/>
        <v>3.0876054602272731</v>
      </c>
      <c r="M108" s="74">
        <f t="shared" si="81"/>
        <v>2.6208053184090918</v>
      </c>
      <c r="N108" s="74">
        <f t="shared" si="81"/>
        <v>1.367773538409091</v>
      </c>
      <c r="O108" s="74">
        <f t="shared" si="81"/>
        <v>1.4637291136363639</v>
      </c>
      <c r="P108" s="74">
        <f t="shared" si="81"/>
        <v>4.9710033020454558</v>
      </c>
      <c r="Q108" s="74">
        <f t="shared" si="81"/>
        <v>4.7424823281818176</v>
      </c>
      <c r="R108" s="74">
        <f t="shared" si="81"/>
        <v>4.8180585456818177</v>
      </c>
      <c r="S108" s="74">
        <f t="shared" si="81"/>
        <v>4.8942322036363626</v>
      </c>
      <c r="T108" s="74">
        <f t="shared" si="81"/>
        <v>3.6584598145454548</v>
      </c>
      <c r="U108" s="74">
        <f t="shared" si="81"/>
        <v>3.5274212081818175</v>
      </c>
      <c r="V108" s="74">
        <f t="shared" si="81"/>
        <v>3.230957978181817</v>
      </c>
      <c r="W108" s="74">
        <f t="shared" si="81"/>
        <v>2.8494258656818183</v>
      </c>
      <c r="X108" s="74">
        <f t="shared" si="81"/>
        <v>1.8800787281818185</v>
      </c>
      <c r="Y108" s="74">
        <f t="shared" si="81"/>
        <v>2.1413593536363633</v>
      </c>
      <c r="Z108" s="58">
        <f>SUM(B108:Y108)</f>
        <v>75.071181169090892</v>
      </c>
      <c r="AC108" s="74"/>
    </row>
    <row r="109" spans="1:29" x14ac:dyDescent="0.25">
      <c r="A109" s="47" t="s">
        <v>79</v>
      </c>
      <c r="B109" s="74">
        <f>B107*B$4</f>
        <v>0.45637881545454545</v>
      </c>
      <c r="C109" s="74">
        <f t="shared" ref="C109:Y109" si="82">C107*C$4</f>
        <v>0.31768030636363648</v>
      </c>
      <c r="D109" s="74">
        <f t="shared" si="82"/>
        <v>0.80176686545454545</v>
      </c>
      <c r="E109" s="74">
        <f t="shared" si="82"/>
        <v>0.96699066545454582</v>
      </c>
      <c r="F109" s="74">
        <f t="shared" si="82"/>
        <v>1.3905803863636366</v>
      </c>
      <c r="G109" s="74">
        <f t="shared" si="82"/>
        <v>1.4285467063636363</v>
      </c>
      <c r="H109" s="74">
        <f t="shared" si="82"/>
        <v>2.4055562618181816</v>
      </c>
      <c r="I109" s="74">
        <f t="shared" si="82"/>
        <v>5.7854056336363637</v>
      </c>
      <c r="J109" s="74">
        <f t="shared" si="82"/>
        <v>5.453588221136366</v>
      </c>
      <c r="K109" s="74">
        <f t="shared" si="82"/>
        <v>5.453588221136366</v>
      </c>
      <c r="L109" s="74">
        <f t="shared" si="82"/>
        <v>3.7666033920454551</v>
      </c>
      <c r="M109" s="74">
        <f t="shared" si="82"/>
        <v>3.1971488356818196</v>
      </c>
      <c r="N109" s="74">
        <f t="shared" si="82"/>
        <v>1.6685617756818183</v>
      </c>
      <c r="O109" s="74">
        <f t="shared" si="82"/>
        <v>1.785619022727273</v>
      </c>
      <c r="P109" s="74">
        <f t="shared" si="82"/>
        <v>6.0641808484090927</v>
      </c>
      <c r="Q109" s="74">
        <f t="shared" si="82"/>
        <v>5.7854056336363637</v>
      </c>
      <c r="R109" s="74">
        <f t="shared" si="82"/>
        <v>5.8776018811363633</v>
      </c>
      <c r="S109" s="74">
        <f t="shared" si="82"/>
        <v>5.9705269527272717</v>
      </c>
      <c r="T109" s="74">
        <f t="shared" si="82"/>
        <v>4.4629948109090911</v>
      </c>
      <c r="U109" s="74">
        <f t="shared" si="82"/>
        <v>4.3031393936363633</v>
      </c>
      <c r="V109" s="74">
        <f t="shared" si="82"/>
        <v>3.9414806836363625</v>
      </c>
      <c r="W109" s="74">
        <f t="shared" si="82"/>
        <v>3.4760455211363639</v>
      </c>
      <c r="X109" s="74">
        <f t="shared" si="82"/>
        <v>2.2935284336363644</v>
      </c>
      <c r="Y109" s="74">
        <f t="shared" si="82"/>
        <v>1.030907029090909</v>
      </c>
      <c r="AA109" s="58">
        <f>SUM(B109:Y109)</f>
        <v>78.083826297272736</v>
      </c>
      <c r="AC109" s="74"/>
    </row>
    <row r="110" spans="1:29" x14ac:dyDescent="0.25">
      <c r="A110" s="47" t="s">
        <v>80</v>
      </c>
      <c r="B110" s="74">
        <f>B107*B$5</f>
        <v>0.45637881545454545</v>
      </c>
      <c r="C110" s="74">
        <f t="shared" ref="C110:Y110" si="83">C107*C$5</f>
        <v>0.31768030636363648</v>
      </c>
      <c r="D110" s="74">
        <f t="shared" si="83"/>
        <v>0.80176686545454545</v>
      </c>
      <c r="E110" s="74">
        <f t="shared" si="83"/>
        <v>0.96699066545454582</v>
      </c>
      <c r="F110" s="74">
        <f t="shared" si="83"/>
        <v>1.3905803863636366</v>
      </c>
      <c r="G110" s="74">
        <f t="shared" si="83"/>
        <v>1.4285467063636363</v>
      </c>
      <c r="H110" s="74">
        <f t="shared" si="83"/>
        <v>2.4055562618181816</v>
      </c>
      <c r="I110" s="74">
        <f t="shared" si="83"/>
        <v>6.1729784836363626</v>
      </c>
      <c r="J110" s="74">
        <f t="shared" si="83"/>
        <v>5.8189321336363653</v>
      </c>
      <c r="K110" s="74">
        <f t="shared" si="83"/>
        <v>5.8189321336363653</v>
      </c>
      <c r="L110" s="74">
        <f t="shared" si="83"/>
        <v>3.0876054602272731</v>
      </c>
      <c r="M110" s="74">
        <f t="shared" si="83"/>
        <v>2.6208053184090918</v>
      </c>
      <c r="N110" s="74">
        <f t="shared" si="83"/>
        <v>1.367773538409091</v>
      </c>
      <c r="O110" s="74">
        <f t="shared" si="83"/>
        <v>1.4637291136363639</v>
      </c>
      <c r="P110" s="74">
        <f t="shared" si="83"/>
        <v>4.9710033020454558</v>
      </c>
      <c r="Q110" s="74">
        <f t="shared" si="83"/>
        <v>4.7424823281818176</v>
      </c>
      <c r="R110" s="74">
        <f t="shared" si="83"/>
        <v>4.8180585456818177</v>
      </c>
      <c r="S110" s="74">
        <f t="shared" si="83"/>
        <v>6.3705013527272714</v>
      </c>
      <c r="T110" s="74">
        <f t="shared" si="83"/>
        <v>4.7619774109090907</v>
      </c>
      <c r="U110" s="74">
        <f t="shared" si="83"/>
        <v>4.5914130436363623</v>
      </c>
      <c r="V110" s="74">
        <f t="shared" si="83"/>
        <v>4.2055262836363614</v>
      </c>
      <c r="W110" s="74">
        <f t="shared" si="83"/>
        <v>2.8494258656818183</v>
      </c>
      <c r="X110" s="74">
        <f t="shared" si="83"/>
        <v>1.8800787281818185</v>
      </c>
      <c r="Y110" s="74">
        <f t="shared" si="83"/>
        <v>1.030907029090909</v>
      </c>
      <c r="AB110" s="58">
        <f>SUM(B110:Y110)</f>
        <v>74.339630078636361</v>
      </c>
      <c r="AC110" s="74"/>
    </row>
    <row r="111" spans="1:29" x14ac:dyDescent="0.25">
      <c r="A111" s="47">
        <v>22</v>
      </c>
      <c r="B111" s="77">
        <v>11.75</v>
      </c>
      <c r="C111" s="77">
        <v>11.350000000000001</v>
      </c>
      <c r="D111" s="77">
        <v>13.950000000000001</v>
      </c>
      <c r="E111" s="77">
        <v>16.400000000000002</v>
      </c>
      <c r="F111" s="77">
        <v>16.8</v>
      </c>
      <c r="G111" s="77">
        <v>15.75</v>
      </c>
      <c r="H111" s="77">
        <v>20</v>
      </c>
      <c r="I111" s="77">
        <v>19.249999999999996</v>
      </c>
      <c r="J111" s="77">
        <v>22.299999999999997</v>
      </c>
      <c r="K111" s="77">
        <v>22.299999999999997</v>
      </c>
      <c r="L111" s="77">
        <v>20.399999999999999</v>
      </c>
      <c r="M111" s="77">
        <v>19</v>
      </c>
      <c r="N111" s="77">
        <v>19.5</v>
      </c>
      <c r="O111" s="77">
        <v>20.5</v>
      </c>
      <c r="P111" s="77">
        <v>24.75</v>
      </c>
      <c r="Q111" s="77">
        <v>22.599999999999998</v>
      </c>
      <c r="R111" s="77">
        <v>24.349999999999998</v>
      </c>
      <c r="S111" s="77">
        <v>25.299999999999997</v>
      </c>
      <c r="T111" s="77">
        <v>22.45</v>
      </c>
      <c r="U111" s="77">
        <v>22.2</v>
      </c>
      <c r="V111" s="77">
        <v>21.4</v>
      </c>
      <c r="W111" s="77">
        <v>21.099999999999998</v>
      </c>
      <c r="X111" s="77">
        <v>19.099999999999998</v>
      </c>
      <c r="Y111" s="77">
        <v>19.650000000000002</v>
      </c>
      <c r="Z111" s="78">
        <v>0.64100000000000001</v>
      </c>
      <c r="AA111" s="78">
        <v>140</v>
      </c>
      <c r="AB111" s="78">
        <f>Z111*AA111/1000</f>
        <v>8.9740000000000014E-2</v>
      </c>
      <c r="AC111" s="74"/>
    </row>
    <row r="112" spans="1:29" x14ac:dyDescent="0.25">
      <c r="A112" s="47"/>
      <c r="B112" s="75">
        <f>(B111/220)^2*$Z111*$AA111</f>
        <v>0.25598613119834707</v>
      </c>
      <c r="C112" s="75">
        <f t="shared" ref="C112:Y112" si="84">(C111/220)^2*$Z111*$AA111</f>
        <v>0.23885394938016533</v>
      </c>
      <c r="D112" s="75">
        <f t="shared" si="84"/>
        <v>0.36081876756198356</v>
      </c>
      <c r="E112" s="75">
        <f t="shared" si="84"/>
        <v>0.4986874049586778</v>
      </c>
      <c r="F112" s="75">
        <f t="shared" si="84"/>
        <v>0.5233102809917356</v>
      </c>
      <c r="G112" s="75">
        <f t="shared" si="84"/>
        <v>0.45994067665289268</v>
      </c>
      <c r="H112" s="75">
        <f t="shared" si="84"/>
        <v>0.74165289256198352</v>
      </c>
      <c r="I112" s="75">
        <f t="shared" si="84"/>
        <v>0.68707187499999967</v>
      </c>
      <c r="J112" s="75">
        <f t="shared" si="84"/>
        <v>0.9220414173553716</v>
      </c>
      <c r="K112" s="75">
        <f t="shared" si="84"/>
        <v>0.9220414173553716</v>
      </c>
      <c r="L112" s="75">
        <f t="shared" si="84"/>
        <v>0.77161566942148763</v>
      </c>
      <c r="M112" s="75">
        <f t="shared" si="84"/>
        <v>0.66934173553719012</v>
      </c>
      <c r="N112" s="75">
        <f t="shared" si="84"/>
        <v>0.70503378099173564</v>
      </c>
      <c r="O112" s="75">
        <f t="shared" si="84"/>
        <v>0.779199070247934</v>
      </c>
      <c r="P112" s="75">
        <f t="shared" si="84"/>
        <v>1.1357718750000001</v>
      </c>
      <c r="Q112" s="75">
        <f t="shared" si="84"/>
        <v>0.94701657851239662</v>
      </c>
      <c r="R112" s="75">
        <f t="shared" si="84"/>
        <v>1.0993567179752066</v>
      </c>
      <c r="S112" s="75">
        <f t="shared" si="84"/>
        <v>1.1868114999999997</v>
      </c>
      <c r="T112" s="75">
        <f t="shared" si="84"/>
        <v>0.93448727995867764</v>
      </c>
      <c r="U112" s="75">
        <f t="shared" si="84"/>
        <v>0.91379052892561985</v>
      </c>
      <c r="V112" s="75">
        <f t="shared" si="84"/>
        <v>0.84911839669421474</v>
      </c>
      <c r="W112" s="75">
        <f t="shared" si="84"/>
        <v>0.82547821074380145</v>
      </c>
      <c r="X112" s="75">
        <f t="shared" si="84"/>
        <v>0.67640597933884283</v>
      </c>
      <c r="Y112" s="75">
        <f t="shared" si="84"/>
        <v>0.71592217252066126</v>
      </c>
      <c r="AC112" s="74">
        <f>SUM(B112:Y112)</f>
        <v>17.819754308884292</v>
      </c>
    </row>
    <row r="113" spans="1:29" x14ac:dyDescent="0.25">
      <c r="A113" s="47" t="s">
        <v>82</v>
      </c>
      <c r="B113" s="74">
        <f>B112*B$3</f>
        <v>1.7227866629648758</v>
      </c>
      <c r="C113" s="74">
        <f t="shared" ref="C113:Y113" si="85">C112*C$3</f>
        <v>1.6074870793285128</v>
      </c>
      <c r="D113" s="74">
        <f t="shared" si="85"/>
        <v>2.4283103056921496</v>
      </c>
      <c r="E113" s="74">
        <f t="shared" si="85"/>
        <v>3.356166235371902</v>
      </c>
      <c r="F113" s="74">
        <f t="shared" si="85"/>
        <v>3.5218781910743808</v>
      </c>
      <c r="G113" s="74">
        <f t="shared" si="85"/>
        <v>3.0954007538739678</v>
      </c>
      <c r="H113" s="74">
        <f t="shared" si="85"/>
        <v>4.9913239669421499</v>
      </c>
      <c r="I113" s="74">
        <f t="shared" si="85"/>
        <v>4.6239937187499978</v>
      </c>
      <c r="J113" s="74">
        <f t="shared" si="85"/>
        <v>6.2053387388016512</v>
      </c>
      <c r="K113" s="74">
        <f t="shared" si="85"/>
        <v>6.2053387388016512</v>
      </c>
      <c r="L113" s="74">
        <f t="shared" si="85"/>
        <v>5.1929734552066122</v>
      </c>
      <c r="M113" s="74">
        <f t="shared" si="85"/>
        <v>4.5046698801652898</v>
      </c>
      <c r="N113" s="74">
        <f t="shared" si="85"/>
        <v>4.7448773460743814</v>
      </c>
      <c r="O113" s="74">
        <f t="shared" si="85"/>
        <v>5.2440097427685961</v>
      </c>
      <c r="P113" s="74">
        <f t="shared" si="85"/>
        <v>7.6437447187500007</v>
      </c>
      <c r="Q113" s="74">
        <f t="shared" si="85"/>
        <v>6.3734215733884296</v>
      </c>
      <c r="R113" s="74">
        <f t="shared" si="85"/>
        <v>7.398670711973141</v>
      </c>
      <c r="S113" s="74">
        <f t="shared" si="85"/>
        <v>7.9872413949999981</v>
      </c>
      <c r="T113" s="74">
        <f t="shared" si="85"/>
        <v>6.2890993941219007</v>
      </c>
      <c r="U113" s="74">
        <f t="shared" si="85"/>
        <v>6.1498102596694224</v>
      </c>
      <c r="V113" s="74">
        <f t="shared" si="85"/>
        <v>5.7145668097520659</v>
      </c>
      <c r="W113" s="74">
        <f t="shared" si="85"/>
        <v>5.5554683583057844</v>
      </c>
      <c r="X113" s="74">
        <f t="shared" si="85"/>
        <v>4.5522122409504124</v>
      </c>
      <c r="Y113" s="74">
        <f t="shared" si="85"/>
        <v>4.8181562210640507</v>
      </c>
      <c r="Z113" s="58">
        <f>SUM(B113:Y113)</f>
        <v>119.92694649879132</v>
      </c>
      <c r="AC113" s="74"/>
    </row>
    <row r="114" spans="1:29" x14ac:dyDescent="0.25">
      <c r="A114" s="47" t="s">
        <v>79</v>
      </c>
      <c r="B114" s="74">
        <f>B112*B$4</f>
        <v>0.8293950650826446</v>
      </c>
      <c r="C114" s="74">
        <f t="shared" ref="C114:Y114" si="86">C112*C$4</f>
        <v>0.77388679599173571</v>
      </c>
      <c r="D114" s="74">
        <f t="shared" si="86"/>
        <v>1.1690528069008268</v>
      </c>
      <c r="E114" s="74">
        <f t="shared" si="86"/>
        <v>1.6157471920661162</v>
      </c>
      <c r="F114" s="74">
        <f t="shared" si="86"/>
        <v>1.6955253104132235</v>
      </c>
      <c r="G114" s="74">
        <f t="shared" si="86"/>
        <v>1.4902077923553723</v>
      </c>
      <c r="H114" s="74">
        <f t="shared" si="86"/>
        <v>2.402955371900827</v>
      </c>
      <c r="I114" s="74">
        <f t="shared" si="86"/>
        <v>5.640860093749998</v>
      </c>
      <c r="J114" s="74">
        <f t="shared" si="86"/>
        <v>7.5699600364876014</v>
      </c>
      <c r="K114" s="74">
        <f t="shared" si="86"/>
        <v>7.5699600364876014</v>
      </c>
      <c r="L114" s="74">
        <f t="shared" si="86"/>
        <v>6.3349646459504143</v>
      </c>
      <c r="M114" s="74">
        <f t="shared" si="86"/>
        <v>5.4952956487603313</v>
      </c>
      <c r="N114" s="74">
        <f t="shared" si="86"/>
        <v>5.7883273419421499</v>
      </c>
      <c r="O114" s="74">
        <f t="shared" si="86"/>
        <v>6.3972243667355384</v>
      </c>
      <c r="P114" s="74">
        <f t="shared" si="86"/>
        <v>9.3246870937500024</v>
      </c>
      <c r="Q114" s="74">
        <f t="shared" si="86"/>
        <v>7.7750061095867773</v>
      </c>
      <c r="R114" s="74">
        <f t="shared" si="86"/>
        <v>9.0257186545764476</v>
      </c>
      <c r="S114" s="74">
        <f t="shared" si="86"/>
        <v>9.7437224149999988</v>
      </c>
      <c r="T114" s="74">
        <f t="shared" si="86"/>
        <v>7.672140568460744</v>
      </c>
      <c r="U114" s="74">
        <f t="shared" si="86"/>
        <v>7.5022202424793401</v>
      </c>
      <c r="V114" s="74">
        <f t="shared" si="86"/>
        <v>6.9712620368595033</v>
      </c>
      <c r="W114" s="74">
        <f t="shared" si="86"/>
        <v>6.7771761102066108</v>
      </c>
      <c r="X114" s="74">
        <f t="shared" si="86"/>
        <v>5.5532930903719002</v>
      </c>
      <c r="Y114" s="74">
        <f t="shared" si="86"/>
        <v>2.3195878389669424</v>
      </c>
      <c r="AA114" s="58">
        <f>SUM(B114:Y114)</f>
        <v>127.43817666508265</v>
      </c>
      <c r="AC114" s="74"/>
    </row>
    <row r="115" spans="1:29" x14ac:dyDescent="0.25">
      <c r="A115" s="47" t="s">
        <v>80</v>
      </c>
      <c r="B115" s="74">
        <f>B112*B$5</f>
        <v>0.8293950650826446</v>
      </c>
      <c r="C115" s="74">
        <f t="shared" ref="C115:Y115" si="87">C112*C$5</f>
        <v>0.77388679599173571</v>
      </c>
      <c r="D115" s="74">
        <f t="shared" si="87"/>
        <v>1.1690528069008268</v>
      </c>
      <c r="E115" s="74">
        <f t="shared" si="87"/>
        <v>1.6157471920661162</v>
      </c>
      <c r="F115" s="74">
        <f t="shared" si="87"/>
        <v>1.6955253104132235</v>
      </c>
      <c r="G115" s="74">
        <f t="shared" si="87"/>
        <v>1.4902077923553723</v>
      </c>
      <c r="H115" s="74">
        <f t="shared" si="87"/>
        <v>2.402955371900827</v>
      </c>
      <c r="I115" s="74">
        <f t="shared" si="87"/>
        <v>6.0187496249999972</v>
      </c>
      <c r="J115" s="74">
        <f t="shared" si="87"/>
        <v>8.0770828160330552</v>
      </c>
      <c r="K115" s="74">
        <f t="shared" si="87"/>
        <v>8.0770828160330552</v>
      </c>
      <c r="L115" s="74">
        <f t="shared" si="87"/>
        <v>5.1929734552066122</v>
      </c>
      <c r="M115" s="74">
        <f t="shared" si="87"/>
        <v>4.5046698801652898</v>
      </c>
      <c r="N115" s="74">
        <f t="shared" si="87"/>
        <v>4.7448773460743814</v>
      </c>
      <c r="O115" s="74">
        <f t="shared" si="87"/>
        <v>5.2440097427685961</v>
      </c>
      <c r="P115" s="74">
        <f t="shared" si="87"/>
        <v>7.6437447187500007</v>
      </c>
      <c r="Q115" s="74">
        <f t="shared" si="87"/>
        <v>6.3734215733884296</v>
      </c>
      <c r="R115" s="74">
        <f t="shared" si="87"/>
        <v>7.398670711973141</v>
      </c>
      <c r="S115" s="74">
        <f t="shared" si="87"/>
        <v>10.396468739999998</v>
      </c>
      <c r="T115" s="74">
        <f t="shared" si="87"/>
        <v>8.186108572438016</v>
      </c>
      <c r="U115" s="74">
        <f t="shared" si="87"/>
        <v>8.0048050333884291</v>
      </c>
      <c r="V115" s="74">
        <f t="shared" si="87"/>
        <v>7.4382771550413214</v>
      </c>
      <c r="W115" s="74">
        <f t="shared" si="87"/>
        <v>5.5554683583057844</v>
      </c>
      <c r="X115" s="74">
        <f t="shared" si="87"/>
        <v>4.5522122409504124</v>
      </c>
      <c r="Y115" s="74">
        <f t="shared" si="87"/>
        <v>2.3195878389669424</v>
      </c>
      <c r="AB115" s="58">
        <f>SUM(B115:Y115)</f>
        <v>119.7049809591942</v>
      </c>
      <c r="AC115" s="74"/>
    </row>
    <row r="116" spans="1:29" x14ac:dyDescent="0.25">
      <c r="A116" s="47">
        <v>23</v>
      </c>
      <c r="B116" s="77">
        <v>9.4499999999999993</v>
      </c>
      <c r="C116" s="77">
        <v>8.65</v>
      </c>
      <c r="D116" s="77">
        <v>8.8999999999999986</v>
      </c>
      <c r="E116" s="77">
        <v>8.5</v>
      </c>
      <c r="F116" s="77">
        <v>11.95</v>
      </c>
      <c r="G116" s="77">
        <v>12.049999999999999</v>
      </c>
      <c r="H116" s="77">
        <v>12.55</v>
      </c>
      <c r="I116" s="77">
        <v>13.399999999999999</v>
      </c>
      <c r="J116" s="77">
        <v>12.55</v>
      </c>
      <c r="K116" s="77">
        <v>12.55</v>
      </c>
      <c r="L116" s="77">
        <v>7.8500000000000005</v>
      </c>
      <c r="M116" s="77">
        <v>8.25</v>
      </c>
      <c r="N116" s="77">
        <v>8.9000000000000021</v>
      </c>
      <c r="O116" s="77">
        <v>9.6999999999999993</v>
      </c>
      <c r="P116" s="77">
        <v>14.45</v>
      </c>
      <c r="Q116" s="77">
        <v>14.2</v>
      </c>
      <c r="R116" s="77">
        <v>14.45</v>
      </c>
      <c r="S116" s="77">
        <v>12.55</v>
      </c>
      <c r="T116" s="77">
        <v>12</v>
      </c>
      <c r="U116" s="77">
        <v>11.799999999999999</v>
      </c>
      <c r="V116" s="77">
        <v>11.25</v>
      </c>
      <c r="W116" s="77">
        <v>12</v>
      </c>
      <c r="X116" s="77">
        <v>11.799999999999999</v>
      </c>
      <c r="Y116" s="77">
        <v>11.799999999999999</v>
      </c>
      <c r="Z116" s="78">
        <v>0.86799999999999999</v>
      </c>
      <c r="AA116" s="78">
        <v>90</v>
      </c>
      <c r="AB116" s="78">
        <f>Z116*AA116/1000</f>
        <v>7.8120000000000009E-2</v>
      </c>
      <c r="AC116" s="74"/>
    </row>
    <row r="117" spans="1:29" x14ac:dyDescent="0.25">
      <c r="A117" s="47"/>
      <c r="B117" s="75">
        <f>(B116/220)^2*$Z116*$AA116</f>
        <v>0.14413866322314048</v>
      </c>
      <c r="C117" s="75">
        <f t="shared" ref="C117:Y117" si="88">(C116/220)^2*$Z116*$AA116</f>
        <v>0.12076722520661159</v>
      </c>
      <c r="D117" s="75">
        <f t="shared" si="88"/>
        <v>0.12784886776859503</v>
      </c>
      <c r="E117" s="75">
        <f t="shared" si="88"/>
        <v>0.1166150826446281</v>
      </c>
      <c r="F117" s="75">
        <f t="shared" si="88"/>
        <v>0.23049031611570248</v>
      </c>
      <c r="G117" s="75">
        <f t="shared" si="88"/>
        <v>0.23436403512396686</v>
      </c>
      <c r="H117" s="75">
        <f t="shared" si="88"/>
        <v>0.25421684504132236</v>
      </c>
      <c r="I117" s="75">
        <f t="shared" si="88"/>
        <v>0.28981874380165284</v>
      </c>
      <c r="J117" s="75">
        <f t="shared" si="88"/>
        <v>0.25421684504132236</v>
      </c>
      <c r="K117" s="75">
        <f t="shared" si="88"/>
        <v>0.25421684504132236</v>
      </c>
      <c r="L117" s="75">
        <f t="shared" si="88"/>
        <v>9.9461770661157037E-2</v>
      </c>
      <c r="M117" s="75">
        <f t="shared" si="88"/>
        <v>0.10985624999999999</v>
      </c>
      <c r="N117" s="75">
        <f t="shared" si="88"/>
        <v>0.12784886776859511</v>
      </c>
      <c r="O117" s="75">
        <f t="shared" si="88"/>
        <v>0.1518659256198347</v>
      </c>
      <c r="P117" s="75">
        <f t="shared" si="88"/>
        <v>0.33701758884297511</v>
      </c>
      <c r="Q117" s="75">
        <f t="shared" si="88"/>
        <v>0.32545695867768593</v>
      </c>
      <c r="R117" s="75">
        <f t="shared" si="88"/>
        <v>0.33701758884297511</v>
      </c>
      <c r="S117" s="75">
        <f t="shared" si="88"/>
        <v>0.25421684504132236</v>
      </c>
      <c r="T117" s="75">
        <f t="shared" si="88"/>
        <v>0.23242314049586774</v>
      </c>
      <c r="U117" s="75">
        <f t="shared" si="88"/>
        <v>0.22474026446280987</v>
      </c>
      <c r="V117" s="75">
        <f t="shared" si="88"/>
        <v>0.20427815082644629</v>
      </c>
      <c r="W117" s="75">
        <f t="shared" si="88"/>
        <v>0.23242314049586774</v>
      </c>
      <c r="X117" s="75">
        <f t="shared" si="88"/>
        <v>0.22474026446280987</v>
      </c>
      <c r="Y117" s="75">
        <f t="shared" si="88"/>
        <v>0.22474026446280987</v>
      </c>
      <c r="AC117" s="74">
        <f>SUM(B117:Y117)</f>
        <v>5.1127804896694204</v>
      </c>
    </row>
    <row r="118" spans="1:29" x14ac:dyDescent="0.25">
      <c r="A118" s="47" t="s">
        <v>82</v>
      </c>
      <c r="B118" s="74">
        <f>B117*B$3</f>
        <v>0.97005320349173552</v>
      </c>
      <c r="C118" s="74">
        <f t="shared" ref="C118:Y118" si="89">C117*C$3</f>
        <v>0.81276342564049608</v>
      </c>
      <c r="D118" s="74">
        <f t="shared" si="89"/>
        <v>0.86042288008264456</v>
      </c>
      <c r="E118" s="74">
        <f t="shared" si="89"/>
        <v>0.78481950619834717</v>
      </c>
      <c r="F118" s="74">
        <f t="shared" si="89"/>
        <v>1.5511998274586778</v>
      </c>
      <c r="G118" s="74">
        <f t="shared" si="89"/>
        <v>1.5772699563842971</v>
      </c>
      <c r="H118" s="74">
        <f t="shared" si="89"/>
        <v>1.7108793671280995</v>
      </c>
      <c r="I118" s="74">
        <f t="shared" si="89"/>
        <v>1.9504801457851237</v>
      </c>
      <c r="J118" s="74">
        <f t="shared" si="89"/>
        <v>1.7108793671280995</v>
      </c>
      <c r="K118" s="74">
        <f t="shared" si="89"/>
        <v>1.7108793671280995</v>
      </c>
      <c r="L118" s="74">
        <f t="shared" si="89"/>
        <v>0.66937771654958689</v>
      </c>
      <c r="M118" s="74">
        <f t="shared" si="89"/>
        <v>0.73933256250000001</v>
      </c>
      <c r="N118" s="74">
        <f t="shared" si="89"/>
        <v>0.86042288008264511</v>
      </c>
      <c r="O118" s="74">
        <f t="shared" si="89"/>
        <v>1.0220576794214875</v>
      </c>
      <c r="P118" s="74">
        <f t="shared" si="89"/>
        <v>2.2681283729132224</v>
      </c>
      <c r="Q118" s="74">
        <f t="shared" si="89"/>
        <v>2.1903253319008265</v>
      </c>
      <c r="R118" s="74">
        <f t="shared" si="89"/>
        <v>2.2681283729132224</v>
      </c>
      <c r="S118" s="74">
        <f t="shared" si="89"/>
        <v>1.7108793671280995</v>
      </c>
      <c r="T118" s="74">
        <f t="shared" si="89"/>
        <v>1.5642077355371899</v>
      </c>
      <c r="U118" s="74">
        <f t="shared" si="89"/>
        <v>1.5125019798347106</v>
      </c>
      <c r="V118" s="74">
        <f t="shared" si="89"/>
        <v>1.3747919550619836</v>
      </c>
      <c r="W118" s="74">
        <f t="shared" si="89"/>
        <v>1.5642077355371899</v>
      </c>
      <c r="X118" s="74">
        <f t="shared" si="89"/>
        <v>1.5125019798347106</v>
      </c>
      <c r="Y118" s="74">
        <f t="shared" si="89"/>
        <v>1.5125019798347106</v>
      </c>
      <c r="Z118" s="58">
        <f>SUM(B118:Y118)</f>
        <v>34.409012695475198</v>
      </c>
      <c r="AC118" s="74"/>
    </row>
    <row r="119" spans="1:29" x14ac:dyDescent="0.25">
      <c r="A119" s="47" t="s">
        <v>79</v>
      </c>
      <c r="B119" s="74">
        <f>B117*B$4</f>
        <v>0.46700926884297517</v>
      </c>
      <c r="C119" s="74">
        <f t="shared" ref="C119:Y119" si="90">C117*C$4</f>
        <v>0.39128580966942161</v>
      </c>
      <c r="D119" s="74">
        <f t="shared" si="90"/>
        <v>0.41423033157024791</v>
      </c>
      <c r="E119" s="74">
        <f t="shared" si="90"/>
        <v>0.37783286776859504</v>
      </c>
      <c r="F119" s="74">
        <f t="shared" si="90"/>
        <v>0.74678862421487602</v>
      </c>
      <c r="G119" s="74">
        <f t="shared" si="90"/>
        <v>0.75933947380165268</v>
      </c>
      <c r="H119" s="74">
        <f t="shared" si="90"/>
        <v>0.82366257793388453</v>
      </c>
      <c r="I119" s="74">
        <f t="shared" si="90"/>
        <v>2.3794118866115701</v>
      </c>
      <c r="J119" s="74">
        <f t="shared" si="90"/>
        <v>2.0871202977892569</v>
      </c>
      <c r="K119" s="74">
        <f t="shared" si="90"/>
        <v>2.0871202977892569</v>
      </c>
      <c r="L119" s="74">
        <f t="shared" si="90"/>
        <v>0.81658113712809932</v>
      </c>
      <c r="M119" s="74">
        <f t="shared" si="90"/>
        <v>0.90191981249999997</v>
      </c>
      <c r="N119" s="74">
        <f t="shared" si="90"/>
        <v>1.0496392043801659</v>
      </c>
      <c r="O119" s="74">
        <f t="shared" si="90"/>
        <v>1.246819249338843</v>
      </c>
      <c r="P119" s="74">
        <f t="shared" si="90"/>
        <v>2.766914404400826</v>
      </c>
      <c r="Q119" s="74">
        <f t="shared" si="90"/>
        <v>2.6720016307438019</v>
      </c>
      <c r="R119" s="74">
        <f t="shared" si="90"/>
        <v>2.766914404400826</v>
      </c>
      <c r="S119" s="74">
        <f t="shared" si="90"/>
        <v>2.0871202977892569</v>
      </c>
      <c r="T119" s="74">
        <f t="shared" si="90"/>
        <v>1.9081939834710744</v>
      </c>
      <c r="U119" s="74">
        <f t="shared" si="90"/>
        <v>1.8451175712396692</v>
      </c>
      <c r="V119" s="74">
        <f t="shared" si="90"/>
        <v>1.6771236182851241</v>
      </c>
      <c r="W119" s="74">
        <f t="shared" si="90"/>
        <v>1.9081939834710744</v>
      </c>
      <c r="X119" s="74">
        <f t="shared" si="90"/>
        <v>1.8451175712396692</v>
      </c>
      <c r="Y119" s="74">
        <f t="shared" si="90"/>
        <v>0.72815845685950398</v>
      </c>
      <c r="AA119" s="58">
        <f>SUM(B119:Y119)</f>
        <v>34.75361676123967</v>
      </c>
      <c r="AC119" s="74"/>
    </row>
    <row r="120" spans="1:29" x14ac:dyDescent="0.25">
      <c r="A120" s="47" t="s">
        <v>80</v>
      </c>
      <c r="B120" s="74">
        <f>B117*B$5</f>
        <v>0.46700926884297517</v>
      </c>
      <c r="C120" s="74">
        <f t="shared" ref="C120:Y120" si="91">C117*C$5</f>
        <v>0.39128580966942161</v>
      </c>
      <c r="D120" s="74">
        <f t="shared" si="91"/>
        <v>0.41423033157024791</v>
      </c>
      <c r="E120" s="74">
        <f t="shared" si="91"/>
        <v>0.37783286776859504</v>
      </c>
      <c r="F120" s="74">
        <f t="shared" si="91"/>
        <v>0.74678862421487602</v>
      </c>
      <c r="G120" s="74">
        <f t="shared" si="91"/>
        <v>0.75933947380165268</v>
      </c>
      <c r="H120" s="74">
        <f t="shared" si="91"/>
        <v>0.82366257793388453</v>
      </c>
      <c r="I120" s="74">
        <f t="shared" si="91"/>
        <v>2.5388121957024787</v>
      </c>
      <c r="J120" s="74">
        <f t="shared" si="91"/>
        <v>2.2269395625619839</v>
      </c>
      <c r="K120" s="74">
        <f t="shared" si="91"/>
        <v>2.2269395625619839</v>
      </c>
      <c r="L120" s="74">
        <f t="shared" si="91"/>
        <v>0.66937771654958689</v>
      </c>
      <c r="M120" s="74">
        <f t="shared" si="91"/>
        <v>0.73933256250000001</v>
      </c>
      <c r="N120" s="74">
        <f t="shared" si="91"/>
        <v>0.86042288008264511</v>
      </c>
      <c r="O120" s="74">
        <f t="shared" si="91"/>
        <v>1.0220576794214875</v>
      </c>
      <c r="P120" s="74">
        <f t="shared" si="91"/>
        <v>2.2681283729132224</v>
      </c>
      <c r="Q120" s="74">
        <f t="shared" si="91"/>
        <v>2.1903253319008265</v>
      </c>
      <c r="R120" s="74">
        <f t="shared" si="91"/>
        <v>2.2681283729132224</v>
      </c>
      <c r="S120" s="74">
        <f t="shared" si="91"/>
        <v>2.2269395625619839</v>
      </c>
      <c r="T120" s="74">
        <f t="shared" si="91"/>
        <v>2.0360267107438013</v>
      </c>
      <c r="U120" s="74">
        <f t="shared" si="91"/>
        <v>1.9687247166942143</v>
      </c>
      <c r="V120" s="74">
        <f t="shared" si="91"/>
        <v>1.7894766012396695</v>
      </c>
      <c r="W120" s="74">
        <f t="shared" si="91"/>
        <v>1.5642077355371899</v>
      </c>
      <c r="X120" s="74">
        <f t="shared" si="91"/>
        <v>1.5125019798347106</v>
      </c>
      <c r="Y120" s="74">
        <f t="shared" si="91"/>
        <v>0.72815845685950398</v>
      </c>
      <c r="AB120" s="58">
        <f>SUM(B120:Y120)</f>
        <v>32.816648954380163</v>
      </c>
      <c r="AC120" s="74"/>
    </row>
    <row r="121" spans="1:29" x14ac:dyDescent="0.25">
      <c r="A121" s="47">
        <v>24</v>
      </c>
      <c r="B121" s="77">
        <v>9.9</v>
      </c>
      <c r="C121" s="77">
        <v>9.5</v>
      </c>
      <c r="D121" s="77">
        <v>10.899999999999999</v>
      </c>
      <c r="E121" s="77">
        <v>11.05</v>
      </c>
      <c r="F121" s="77">
        <v>14.650000000000002</v>
      </c>
      <c r="G121" s="77">
        <v>14.250000000000002</v>
      </c>
      <c r="H121" s="77">
        <v>15.6</v>
      </c>
      <c r="I121" s="77">
        <v>15.200000000000001</v>
      </c>
      <c r="J121" s="77">
        <v>14.9</v>
      </c>
      <c r="K121" s="77">
        <v>14.9</v>
      </c>
      <c r="L121" s="77">
        <v>10.6</v>
      </c>
      <c r="M121" s="77">
        <v>9.6999999999999993</v>
      </c>
      <c r="N121" s="77">
        <v>8.9</v>
      </c>
      <c r="O121" s="77">
        <v>9.5</v>
      </c>
      <c r="P121" s="77">
        <v>16.3</v>
      </c>
      <c r="Q121" s="77">
        <v>15.8</v>
      </c>
      <c r="R121" s="77">
        <v>15.100000000000001</v>
      </c>
      <c r="S121" s="77">
        <v>15.3</v>
      </c>
      <c r="T121" s="77">
        <v>13.55</v>
      </c>
      <c r="U121" s="77">
        <v>13.5</v>
      </c>
      <c r="V121" s="77">
        <v>13.799999999999999</v>
      </c>
      <c r="W121" s="77">
        <v>14.25</v>
      </c>
      <c r="X121" s="77">
        <v>12.35</v>
      </c>
      <c r="Y121" s="77">
        <v>13.15</v>
      </c>
      <c r="Z121" s="78">
        <v>0.64100000000000001</v>
      </c>
      <c r="AA121" s="78">
        <v>120</v>
      </c>
      <c r="AB121" s="78">
        <f>Z121*AA121/1000</f>
        <v>7.6920000000000002E-2</v>
      </c>
      <c r="AC121" s="74"/>
    </row>
    <row r="122" spans="1:29" x14ac:dyDescent="0.25">
      <c r="A122" s="47"/>
      <c r="B122" s="75">
        <f>(B121/220)^2*$Z121*$AA121</f>
        <v>0.15576299999999998</v>
      </c>
      <c r="C122" s="75">
        <f t="shared" ref="C122:Y122" si="92">(C121/220)^2*$Z121*$AA121</f>
        <v>0.14343037190082644</v>
      </c>
      <c r="D122" s="75">
        <f t="shared" si="92"/>
        <v>0.18881952892561976</v>
      </c>
      <c r="E122" s="75">
        <f t="shared" si="92"/>
        <v>0.19405215495867773</v>
      </c>
      <c r="F122" s="75">
        <f t="shared" si="92"/>
        <v>0.34109013842975222</v>
      </c>
      <c r="G122" s="75">
        <f t="shared" si="92"/>
        <v>0.32271833677685968</v>
      </c>
      <c r="H122" s="75">
        <f t="shared" si="92"/>
        <v>0.38676138842975205</v>
      </c>
      <c r="I122" s="75">
        <f t="shared" si="92"/>
        <v>0.3671817520661157</v>
      </c>
      <c r="J122" s="75">
        <f t="shared" si="92"/>
        <v>0.35283076859504137</v>
      </c>
      <c r="K122" s="75">
        <f t="shared" si="92"/>
        <v>0.35283076859504137</v>
      </c>
      <c r="L122" s="75">
        <f t="shared" si="92"/>
        <v>0.17856882644628097</v>
      </c>
      <c r="M122" s="75">
        <f t="shared" si="92"/>
        <v>0.14953311570247935</v>
      </c>
      <c r="N122" s="75">
        <f t="shared" si="92"/>
        <v>0.12588498347107441</v>
      </c>
      <c r="O122" s="75">
        <f t="shared" si="92"/>
        <v>0.14343037190082644</v>
      </c>
      <c r="P122" s="75">
        <f t="shared" si="92"/>
        <v>0.42224947933884305</v>
      </c>
      <c r="Q122" s="75">
        <f t="shared" si="92"/>
        <v>0.39674191735537195</v>
      </c>
      <c r="R122" s="75">
        <f t="shared" si="92"/>
        <v>0.36236630578512413</v>
      </c>
      <c r="S122" s="75">
        <f t="shared" si="92"/>
        <v>0.37202898347107438</v>
      </c>
      <c r="T122" s="75">
        <f t="shared" si="92"/>
        <v>0.29179141115702478</v>
      </c>
      <c r="U122" s="75">
        <f t="shared" si="92"/>
        <v>0.28964194214876032</v>
      </c>
      <c r="V122" s="75">
        <f t="shared" si="92"/>
        <v>0.30265795041322319</v>
      </c>
      <c r="W122" s="75">
        <f t="shared" si="92"/>
        <v>0.32271833677685957</v>
      </c>
      <c r="X122" s="75">
        <f t="shared" si="92"/>
        <v>0.2423973285123967</v>
      </c>
      <c r="Y122" s="75">
        <f t="shared" si="92"/>
        <v>0.27481815495867767</v>
      </c>
      <c r="AC122" s="74">
        <f>SUM(B122:Y122)</f>
        <v>6.6803073161157034</v>
      </c>
    </row>
    <row r="123" spans="1:29" x14ac:dyDescent="0.25">
      <c r="A123" s="47" t="s">
        <v>82</v>
      </c>
      <c r="B123" s="74">
        <f>B122*B$3</f>
        <v>1.04828499</v>
      </c>
      <c r="C123" s="74">
        <f t="shared" ref="C123:Y123" si="93">C122*C$3</f>
        <v>0.96528640289256207</v>
      </c>
      <c r="D123" s="74">
        <f t="shared" si="93"/>
        <v>1.270755429669421</v>
      </c>
      <c r="E123" s="74">
        <f t="shared" si="93"/>
        <v>1.3059710028719012</v>
      </c>
      <c r="F123" s="74">
        <f t="shared" si="93"/>
        <v>2.2955366316322325</v>
      </c>
      <c r="G123" s="74">
        <f t="shared" si="93"/>
        <v>2.1718944065082657</v>
      </c>
      <c r="H123" s="74">
        <f t="shared" si="93"/>
        <v>2.6029041441322316</v>
      </c>
      <c r="I123" s="74">
        <f t="shared" si="93"/>
        <v>2.4711331914049586</v>
      </c>
      <c r="J123" s="74">
        <f t="shared" si="93"/>
        <v>2.3745510726446284</v>
      </c>
      <c r="K123" s="74">
        <f t="shared" si="93"/>
        <v>2.3745510726446284</v>
      </c>
      <c r="L123" s="74">
        <f t="shared" si="93"/>
        <v>1.201768201983471</v>
      </c>
      <c r="M123" s="74">
        <f t="shared" si="93"/>
        <v>1.0063578686776862</v>
      </c>
      <c r="N123" s="74">
        <f t="shared" si="93"/>
        <v>0.84720593876033079</v>
      </c>
      <c r="O123" s="74">
        <f t="shared" si="93"/>
        <v>0.96528640289256207</v>
      </c>
      <c r="P123" s="74">
        <f t="shared" si="93"/>
        <v>2.841738995950414</v>
      </c>
      <c r="Q123" s="74">
        <f t="shared" si="93"/>
        <v>2.6700731038016534</v>
      </c>
      <c r="R123" s="74">
        <f t="shared" si="93"/>
        <v>2.4387252379338857</v>
      </c>
      <c r="S123" s="74">
        <f t="shared" si="93"/>
        <v>2.5037550587603308</v>
      </c>
      <c r="T123" s="74">
        <f t="shared" si="93"/>
        <v>1.963756197086777</v>
      </c>
      <c r="U123" s="74">
        <f t="shared" si="93"/>
        <v>1.949290270661157</v>
      </c>
      <c r="V123" s="74">
        <f t="shared" si="93"/>
        <v>2.036888006280992</v>
      </c>
      <c r="W123" s="74">
        <f t="shared" si="93"/>
        <v>2.1718944065082653</v>
      </c>
      <c r="X123" s="74">
        <f t="shared" si="93"/>
        <v>1.6313340208884299</v>
      </c>
      <c r="Y123" s="74">
        <f t="shared" si="93"/>
        <v>1.849526182871901</v>
      </c>
      <c r="Z123" s="58">
        <f>SUM(B123:Y123)</f>
        <v>44.958468237458682</v>
      </c>
      <c r="AC123" s="74"/>
    </row>
    <row r="124" spans="1:29" x14ac:dyDescent="0.25">
      <c r="A124" s="47" t="s">
        <v>79</v>
      </c>
      <c r="B124" s="74">
        <f>B122*B$4</f>
        <v>0.50467211999999995</v>
      </c>
      <c r="C124" s="74">
        <f t="shared" ref="C124:Y124" si="94">C122*C$4</f>
        <v>0.46471440495867772</v>
      </c>
      <c r="D124" s="74">
        <f t="shared" si="94"/>
        <v>0.61177527371900808</v>
      </c>
      <c r="E124" s="74">
        <f t="shared" si="94"/>
        <v>0.62872898206611583</v>
      </c>
      <c r="F124" s="74">
        <f t="shared" si="94"/>
        <v>1.1051320485123972</v>
      </c>
      <c r="G124" s="74">
        <f t="shared" si="94"/>
        <v>1.0456074111570255</v>
      </c>
      <c r="H124" s="74">
        <f t="shared" si="94"/>
        <v>1.2531068985123968</v>
      </c>
      <c r="I124" s="74">
        <f t="shared" si="94"/>
        <v>3.0145621844628101</v>
      </c>
      <c r="J124" s="74">
        <f t="shared" si="94"/>
        <v>2.8967406101652897</v>
      </c>
      <c r="K124" s="74">
        <f t="shared" si="94"/>
        <v>2.8967406101652897</v>
      </c>
      <c r="L124" s="74">
        <f t="shared" si="94"/>
        <v>1.466050065123967</v>
      </c>
      <c r="M124" s="74">
        <f t="shared" si="94"/>
        <v>1.2276668799173556</v>
      </c>
      <c r="N124" s="74">
        <f t="shared" si="94"/>
        <v>1.0335157142975211</v>
      </c>
      <c r="O124" s="74">
        <f t="shared" si="94"/>
        <v>1.1775633533057852</v>
      </c>
      <c r="P124" s="74">
        <f t="shared" si="94"/>
        <v>3.4666682253719019</v>
      </c>
      <c r="Q124" s="74">
        <f t="shared" si="94"/>
        <v>3.257251141487604</v>
      </c>
      <c r="R124" s="74">
        <f t="shared" si="94"/>
        <v>2.9750273704958694</v>
      </c>
      <c r="S124" s="74">
        <f t="shared" si="94"/>
        <v>3.054357954297521</v>
      </c>
      <c r="T124" s="74">
        <f t="shared" si="94"/>
        <v>2.3956074855991738</v>
      </c>
      <c r="U124" s="74">
        <f t="shared" si="94"/>
        <v>2.3779603450413225</v>
      </c>
      <c r="V124" s="74">
        <f t="shared" si="94"/>
        <v>2.4848217728925626</v>
      </c>
      <c r="W124" s="74">
        <f t="shared" si="94"/>
        <v>2.6495175449380173</v>
      </c>
      <c r="X124" s="74">
        <f t="shared" si="94"/>
        <v>1.9900820670867772</v>
      </c>
      <c r="Y124" s="74">
        <f t="shared" si="94"/>
        <v>0.89041082206611577</v>
      </c>
      <c r="AA124" s="58">
        <f>SUM(B124:Y124)</f>
        <v>44.868281285640499</v>
      </c>
      <c r="AC124" s="74"/>
    </row>
    <row r="125" spans="1:29" x14ac:dyDescent="0.25">
      <c r="A125" s="47" t="s">
        <v>80</v>
      </c>
      <c r="B125" s="74">
        <f>B122*B$5</f>
        <v>0.50467211999999995</v>
      </c>
      <c r="C125" s="74">
        <f t="shared" ref="C125:Y125" si="95">C122*C$5</f>
        <v>0.46471440495867772</v>
      </c>
      <c r="D125" s="74">
        <f t="shared" si="95"/>
        <v>0.61177527371900808</v>
      </c>
      <c r="E125" s="74">
        <f t="shared" si="95"/>
        <v>0.62872898206611583</v>
      </c>
      <c r="F125" s="74">
        <f t="shared" si="95"/>
        <v>1.1051320485123972</v>
      </c>
      <c r="G125" s="74">
        <f t="shared" si="95"/>
        <v>1.0456074111570255</v>
      </c>
      <c r="H125" s="74">
        <f t="shared" si="95"/>
        <v>1.2531068985123968</v>
      </c>
      <c r="I125" s="74">
        <f t="shared" si="95"/>
        <v>3.2165121480991736</v>
      </c>
      <c r="J125" s="74">
        <f t="shared" si="95"/>
        <v>3.0907975328925623</v>
      </c>
      <c r="K125" s="74">
        <f t="shared" si="95"/>
        <v>3.0907975328925623</v>
      </c>
      <c r="L125" s="74">
        <f t="shared" si="95"/>
        <v>1.201768201983471</v>
      </c>
      <c r="M125" s="74">
        <f t="shared" si="95"/>
        <v>1.0063578686776862</v>
      </c>
      <c r="N125" s="74">
        <f t="shared" si="95"/>
        <v>0.84720593876033079</v>
      </c>
      <c r="O125" s="74">
        <f t="shared" si="95"/>
        <v>0.96528640289256207</v>
      </c>
      <c r="P125" s="74">
        <f t="shared" si="95"/>
        <v>2.841738995950414</v>
      </c>
      <c r="Q125" s="74">
        <f t="shared" si="95"/>
        <v>2.6700731038016534</v>
      </c>
      <c r="R125" s="74">
        <f t="shared" si="95"/>
        <v>2.4387252379338857</v>
      </c>
      <c r="S125" s="74">
        <f t="shared" si="95"/>
        <v>3.2589738952066116</v>
      </c>
      <c r="T125" s="74">
        <f t="shared" si="95"/>
        <v>2.5560927617355369</v>
      </c>
      <c r="U125" s="74">
        <f t="shared" si="95"/>
        <v>2.5372634132231404</v>
      </c>
      <c r="V125" s="74">
        <f t="shared" si="95"/>
        <v>2.6512836456198352</v>
      </c>
      <c r="W125" s="74">
        <f t="shared" si="95"/>
        <v>2.1718944065082653</v>
      </c>
      <c r="X125" s="74">
        <f t="shared" si="95"/>
        <v>1.6313340208884299</v>
      </c>
      <c r="Y125" s="74">
        <f t="shared" si="95"/>
        <v>0.89041082206611577</v>
      </c>
      <c r="AB125" s="58">
        <f>SUM(B125:Y125)</f>
        <v>42.680253068057866</v>
      </c>
      <c r="AC125" s="74"/>
    </row>
    <row r="126" spans="1:29" x14ac:dyDescent="0.25">
      <c r="A126" s="47">
        <v>25</v>
      </c>
      <c r="B126" s="77">
        <v>12.05</v>
      </c>
      <c r="C126" s="77">
        <v>11.2</v>
      </c>
      <c r="D126" s="77">
        <v>10</v>
      </c>
      <c r="E126" s="77">
        <v>10.7</v>
      </c>
      <c r="F126" s="77">
        <v>13.55</v>
      </c>
      <c r="G126" s="77">
        <v>13.350000000000001</v>
      </c>
      <c r="H126" s="77">
        <v>15.75</v>
      </c>
      <c r="I126" s="77">
        <v>15.2</v>
      </c>
      <c r="J126" s="77">
        <v>15.150000000000002</v>
      </c>
      <c r="K126" s="77">
        <v>15.150000000000002</v>
      </c>
      <c r="L126" s="77">
        <v>11.149999999999999</v>
      </c>
      <c r="M126" s="77">
        <v>11.85</v>
      </c>
      <c r="N126" s="77">
        <v>14.9</v>
      </c>
      <c r="O126" s="77">
        <v>15.400000000000002</v>
      </c>
      <c r="P126" s="77">
        <v>18.25</v>
      </c>
      <c r="Q126" s="77">
        <v>17</v>
      </c>
      <c r="R126" s="77">
        <v>18.05</v>
      </c>
      <c r="S126" s="77">
        <v>16.7</v>
      </c>
      <c r="T126" s="77">
        <v>13.95</v>
      </c>
      <c r="U126" s="77">
        <v>14.399999999999999</v>
      </c>
      <c r="V126" s="77">
        <v>14.399999999999999</v>
      </c>
      <c r="W126" s="77">
        <v>14.8</v>
      </c>
      <c r="X126" s="77">
        <v>14.150000000000002</v>
      </c>
      <c r="Y126" s="77">
        <v>13.95</v>
      </c>
      <c r="Z126" s="78">
        <v>0.86799999999999999</v>
      </c>
      <c r="AA126" s="78">
        <v>100</v>
      </c>
      <c r="AB126" s="78">
        <f>Z126*AA126/1000</f>
        <v>8.6800000000000002E-2</v>
      </c>
      <c r="AC126" s="74"/>
    </row>
    <row r="127" spans="1:29" x14ac:dyDescent="0.25">
      <c r="A127" s="47"/>
      <c r="B127" s="75">
        <f>(B126/220)^2*$Z126*$AA126</f>
        <v>0.26040448347107442</v>
      </c>
      <c r="C127" s="75">
        <f t="shared" ref="C127:Y127" si="96">(C126/220)^2*$Z126*$AA126</f>
        <v>0.22496264462809915</v>
      </c>
      <c r="D127" s="75">
        <f t="shared" si="96"/>
        <v>0.17933884297520661</v>
      </c>
      <c r="E127" s="75">
        <f t="shared" si="96"/>
        <v>0.20532504132231402</v>
      </c>
      <c r="F127" s="75">
        <f t="shared" si="96"/>
        <v>0.32927059917355367</v>
      </c>
      <c r="G127" s="75">
        <f t="shared" si="96"/>
        <v>0.31962216942148769</v>
      </c>
      <c r="H127" s="75">
        <f t="shared" si="96"/>
        <v>0.44487241735537192</v>
      </c>
      <c r="I127" s="75">
        <f t="shared" si="96"/>
        <v>0.41434446280991732</v>
      </c>
      <c r="J127" s="75">
        <f t="shared" si="96"/>
        <v>0.41162299586776874</v>
      </c>
      <c r="K127" s="75">
        <f t="shared" si="96"/>
        <v>0.41162299586776874</v>
      </c>
      <c r="L127" s="75">
        <f t="shared" si="96"/>
        <v>0.22295853305785118</v>
      </c>
      <c r="M127" s="75">
        <f t="shared" si="96"/>
        <v>0.25183208677685948</v>
      </c>
      <c r="N127" s="75">
        <f t="shared" si="96"/>
        <v>0.39815016528925629</v>
      </c>
      <c r="O127" s="75">
        <f t="shared" si="96"/>
        <v>0.42532000000000003</v>
      </c>
      <c r="P127" s="75">
        <f t="shared" si="96"/>
        <v>0.59731043388429761</v>
      </c>
      <c r="Q127" s="75">
        <f t="shared" si="96"/>
        <v>0.51828925619834709</v>
      </c>
      <c r="R127" s="75">
        <f t="shared" si="96"/>
        <v>0.58429043388429747</v>
      </c>
      <c r="S127" s="75">
        <f t="shared" si="96"/>
        <v>0.50015809917355381</v>
      </c>
      <c r="T127" s="75">
        <f t="shared" si="96"/>
        <v>0.34899787190082637</v>
      </c>
      <c r="U127" s="75">
        <f t="shared" si="96"/>
        <v>0.3718770247933883</v>
      </c>
      <c r="V127" s="75">
        <f t="shared" si="96"/>
        <v>0.3718770247933883</v>
      </c>
      <c r="W127" s="75">
        <f t="shared" si="96"/>
        <v>0.39282380165289255</v>
      </c>
      <c r="X127" s="75">
        <f t="shared" si="96"/>
        <v>0.35907671487603321</v>
      </c>
      <c r="Y127" s="75">
        <f t="shared" si="96"/>
        <v>0.34899787190082637</v>
      </c>
      <c r="AC127" s="74">
        <f>SUM(B127:Y127)</f>
        <v>8.8933459710743819</v>
      </c>
    </row>
    <row r="128" spans="1:29" x14ac:dyDescent="0.25">
      <c r="A128" s="47" t="s">
        <v>82</v>
      </c>
      <c r="B128" s="74">
        <f>B127*B$3</f>
        <v>1.7525221737603309</v>
      </c>
      <c r="C128" s="74">
        <f t="shared" ref="C128:Y128" si="97">C127*C$3</f>
        <v>1.5139985983471074</v>
      </c>
      <c r="D128" s="74">
        <f t="shared" si="97"/>
        <v>1.2069504132231406</v>
      </c>
      <c r="E128" s="74">
        <f t="shared" si="97"/>
        <v>1.3818375280991735</v>
      </c>
      <c r="F128" s="74">
        <f t="shared" si="97"/>
        <v>2.2159911324380164</v>
      </c>
      <c r="G128" s="74">
        <f t="shared" si="97"/>
        <v>2.1510572002066124</v>
      </c>
      <c r="H128" s="74">
        <f t="shared" si="97"/>
        <v>2.9939913688016531</v>
      </c>
      <c r="I128" s="74">
        <f t="shared" si="97"/>
        <v>2.7885382347107437</v>
      </c>
      <c r="J128" s="74">
        <f t="shared" si="97"/>
        <v>2.7702227621900839</v>
      </c>
      <c r="K128" s="74">
        <f t="shared" si="97"/>
        <v>2.7702227621900839</v>
      </c>
      <c r="L128" s="74">
        <f t="shared" si="97"/>
        <v>1.5005109274793385</v>
      </c>
      <c r="M128" s="74">
        <f t="shared" si="97"/>
        <v>1.6948299440082644</v>
      </c>
      <c r="N128" s="74">
        <f t="shared" si="97"/>
        <v>2.679550612396695</v>
      </c>
      <c r="O128" s="74">
        <f t="shared" si="97"/>
        <v>2.8624036000000004</v>
      </c>
      <c r="P128" s="74">
        <f t="shared" si="97"/>
        <v>4.0198992200413235</v>
      </c>
      <c r="Q128" s="74">
        <f t="shared" si="97"/>
        <v>3.4880866942148763</v>
      </c>
      <c r="R128" s="74">
        <f t="shared" si="97"/>
        <v>3.9322746200413223</v>
      </c>
      <c r="S128" s="74">
        <f t="shared" si="97"/>
        <v>3.3660640074380175</v>
      </c>
      <c r="T128" s="74">
        <f t="shared" si="97"/>
        <v>2.3487556778925618</v>
      </c>
      <c r="U128" s="74">
        <f t="shared" si="97"/>
        <v>2.5027323768595036</v>
      </c>
      <c r="V128" s="74">
        <f t="shared" si="97"/>
        <v>2.5027323768595036</v>
      </c>
      <c r="W128" s="74">
        <f t="shared" si="97"/>
        <v>2.6437041851239669</v>
      </c>
      <c r="X128" s="74">
        <f t="shared" si="97"/>
        <v>2.4165862911157037</v>
      </c>
      <c r="Y128" s="74">
        <f t="shared" si="97"/>
        <v>2.3487556778925618</v>
      </c>
      <c r="Z128" s="58">
        <f>SUM(B128:Y128)</f>
        <v>59.852218385330595</v>
      </c>
      <c r="AC128" s="74"/>
    </row>
    <row r="129" spans="1:29" x14ac:dyDescent="0.25">
      <c r="A129" s="47" t="s">
        <v>79</v>
      </c>
      <c r="B129" s="74">
        <f>B127*B$4</f>
        <v>0.84371052644628119</v>
      </c>
      <c r="C129" s="74">
        <f t="shared" ref="C129:Y129" si="98">C127*C$4</f>
        <v>0.72887896859504131</v>
      </c>
      <c r="D129" s="74">
        <f t="shared" si="98"/>
        <v>0.58105785123966947</v>
      </c>
      <c r="E129" s="74">
        <f t="shared" si="98"/>
        <v>0.66525313388429752</v>
      </c>
      <c r="F129" s="74">
        <f t="shared" si="98"/>
        <v>1.0668367413223139</v>
      </c>
      <c r="G129" s="74">
        <f t="shared" si="98"/>
        <v>1.0355758289256203</v>
      </c>
      <c r="H129" s="74">
        <f t="shared" si="98"/>
        <v>1.4413866322314051</v>
      </c>
      <c r="I129" s="74">
        <f t="shared" si="98"/>
        <v>3.4017680396694217</v>
      </c>
      <c r="J129" s="74">
        <f t="shared" si="98"/>
        <v>3.3794247960743817</v>
      </c>
      <c r="K129" s="74">
        <f t="shared" si="98"/>
        <v>3.3794247960743817</v>
      </c>
      <c r="L129" s="74">
        <f t="shared" si="98"/>
        <v>1.8304895564049584</v>
      </c>
      <c r="M129" s="74">
        <f t="shared" si="98"/>
        <v>2.0675414324380164</v>
      </c>
      <c r="N129" s="74">
        <f t="shared" si="98"/>
        <v>3.2688128570247943</v>
      </c>
      <c r="O129" s="74">
        <f t="shared" si="98"/>
        <v>3.4918772000000007</v>
      </c>
      <c r="P129" s="74">
        <f t="shared" si="98"/>
        <v>4.9039186621900841</v>
      </c>
      <c r="Q129" s="74">
        <f t="shared" si="98"/>
        <v>4.2551547933884297</v>
      </c>
      <c r="R129" s="74">
        <f t="shared" si="98"/>
        <v>4.797024462190083</v>
      </c>
      <c r="S129" s="74">
        <f t="shared" si="98"/>
        <v>4.1062979942148772</v>
      </c>
      <c r="T129" s="74">
        <f t="shared" si="98"/>
        <v>2.8652725283057849</v>
      </c>
      <c r="U129" s="74">
        <f t="shared" si="98"/>
        <v>3.0531103735537184</v>
      </c>
      <c r="V129" s="74">
        <f t="shared" si="98"/>
        <v>3.0531103735537184</v>
      </c>
      <c r="W129" s="74">
        <f t="shared" si="98"/>
        <v>3.2250834115702482</v>
      </c>
      <c r="X129" s="74">
        <f t="shared" si="98"/>
        <v>2.948019829132233</v>
      </c>
      <c r="Y129" s="74">
        <f t="shared" si="98"/>
        <v>1.1307531049586774</v>
      </c>
      <c r="AA129" s="58">
        <f>SUM(B129:Y129)</f>
        <v>61.51978389338845</v>
      </c>
      <c r="AC129" s="74"/>
    </row>
    <row r="130" spans="1:29" x14ac:dyDescent="0.25">
      <c r="A130" s="47" t="s">
        <v>80</v>
      </c>
      <c r="B130" s="74">
        <f>B127*B$5</f>
        <v>0.84371052644628119</v>
      </c>
      <c r="C130" s="74">
        <f t="shared" ref="C130:Y130" si="99">C127*C$5</f>
        <v>0.72887896859504131</v>
      </c>
      <c r="D130" s="74">
        <f t="shared" si="99"/>
        <v>0.58105785123966947</v>
      </c>
      <c r="E130" s="74">
        <f t="shared" si="99"/>
        <v>0.66525313388429752</v>
      </c>
      <c r="F130" s="74">
        <f t="shared" si="99"/>
        <v>1.0668367413223139</v>
      </c>
      <c r="G130" s="74">
        <f t="shared" si="99"/>
        <v>1.0355758289256203</v>
      </c>
      <c r="H130" s="74">
        <f t="shared" si="99"/>
        <v>1.4413866322314051</v>
      </c>
      <c r="I130" s="74">
        <f t="shared" si="99"/>
        <v>3.6296574942148756</v>
      </c>
      <c r="J130" s="74">
        <f t="shared" si="99"/>
        <v>3.6058174438016541</v>
      </c>
      <c r="K130" s="74">
        <f t="shared" si="99"/>
        <v>3.6058174438016541</v>
      </c>
      <c r="L130" s="74">
        <f t="shared" si="99"/>
        <v>1.5005109274793385</v>
      </c>
      <c r="M130" s="74">
        <f t="shared" si="99"/>
        <v>1.6948299440082644</v>
      </c>
      <c r="N130" s="74">
        <f t="shared" si="99"/>
        <v>2.679550612396695</v>
      </c>
      <c r="O130" s="74">
        <f t="shared" si="99"/>
        <v>2.8624036000000004</v>
      </c>
      <c r="P130" s="74">
        <f t="shared" si="99"/>
        <v>4.0198992200413235</v>
      </c>
      <c r="Q130" s="74">
        <f t="shared" si="99"/>
        <v>3.4880866942148763</v>
      </c>
      <c r="R130" s="74">
        <f t="shared" si="99"/>
        <v>3.9322746200413223</v>
      </c>
      <c r="S130" s="74">
        <f t="shared" si="99"/>
        <v>4.3813849487603314</v>
      </c>
      <c r="T130" s="74">
        <f t="shared" si="99"/>
        <v>3.0572213578512391</v>
      </c>
      <c r="U130" s="74">
        <f t="shared" si="99"/>
        <v>3.2576427371900816</v>
      </c>
      <c r="V130" s="74">
        <f t="shared" si="99"/>
        <v>3.2576427371900816</v>
      </c>
      <c r="W130" s="74">
        <f t="shared" si="99"/>
        <v>2.6437041851239669</v>
      </c>
      <c r="X130" s="74">
        <f t="shared" si="99"/>
        <v>2.4165862911157037</v>
      </c>
      <c r="Y130" s="74">
        <f t="shared" si="99"/>
        <v>1.1307531049586774</v>
      </c>
      <c r="AB130" s="58">
        <f>SUM(B130:Y130)</f>
        <v>57.52648304483472</v>
      </c>
      <c r="AC130" s="74"/>
    </row>
    <row r="131" spans="1:29" x14ac:dyDescent="0.25">
      <c r="A131" s="47">
        <v>26</v>
      </c>
      <c r="B131" s="77">
        <v>9.5</v>
      </c>
      <c r="C131" s="77">
        <v>7.8</v>
      </c>
      <c r="D131" s="77">
        <v>5.7999999999999989</v>
      </c>
      <c r="E131" s="77">
        <v>5.9499999999999993</v>
      </c>
      <c r="F131" s="77">
        <v>11.900000000000002</v>
      </c>
      <c r="G131" s="77">
        <v>13.549999999999999</v>
      </c>
      <c r="H131" s="77">
        <v>14.799999999999997</v>
      </c>
      <c r="I131" s="77">
        <v>15.7</v>
      </c>
      <c r="J131" s="77">
        <v>16.899999999999999</v>
      </c>
      <c r="K131" s="77">
        <v>16.899999999999999</v>
      </c>
      <c r="L131" s="77">
        <v>16.5</v>
      </c>
      <c r="M131" s="77">
        <v>16.100000000000001</v>
      </c>
      <c r="N131" s="77">
        <v>15.25</v>
      </c>
      <c r="O131" s="77">
        <v>17</v>
      </c>
      <c r="P131" s="77">
        <v>18.3</v>
      </c>
      <c r="Q131" s="77">
        <v>18.5</v>
      </c>
      <c r="R131" s="77">
        <v>18.399999999999999</v>
      </c>
      <c r="S131" s="77">
        <v>17.100000000000001</v>
      </c>
      <c r="T131" s="77">
        <v>14.6</v>
      </c>
      <c r="U131" s="77">
        <v>15.9</v>
      </c>
      <c r="V131" s="77">
        <v>12.2</v>
      </c>
      <c r="W131" s="77">
        <v>13.399999999999999</v>
      </c>
      <c r="X131" s="77">
        <v>13.55</v>
      </c>
      <c r="Y131" s="77">
        <v>13.049999999999999</v>
      </c>
      <c r="Z131" s="78">
        <v>0.64100000000000001</v>
      </c>
      <c r="AA131" s="78">
        <v>130</v>
      </c>
      <c r="AB131" s="78">
        <f>Z131*AA131/1000</f>
        <v>8.3330000000000001E-2</v>
      </c>
      <c r="AC131" s="74"/>
    </row>
    <row r="132" spans="1:29" x14ac:dyDescent="0.25">
      <c r="A132" s="47"/>
      <c r="B132" s="75">
        <f>(B131/220)^2*$Z131*$AA131</f>
        <v>0.15538290289256199</v>
      </c>
      <c r="C132" s="75">
        <f t="shared" ref="C132:Y132" si="100">(C131/220)^2*$Z131*$AA131</f>
        <v>0.10474787603305784</v>
      </c>
      <c r="D132" s="75">
        <f t="shared" si="100"/>
        <v>5.7917793388429735E-2</v>
      </c>
      <c r="E132" s="75">
        <f t="shared" si="100"/>
        <v>6.0952279442148753E-2</v>
      </c>
      <c r="F132" s="75">
        <f t="shared" si="100"/>
        <v>0.2438091177685951</v>
      </c>
      <c r="G132" s="75">
        <f t="shared" si="100"/>
        <v>0.31610736208677681</v>
      </c>
      <c r="H132" s="75">
        <f t="shared" si="100"/>
        <v>0.37711990082644614</v>
      </c>
      <c r="I132" s="75">
        <f t="shared" si="100"/>
        <v>0.4243804070247934</v>
      </c>
      <c r="J132" s="75">
        <f t="shared" si="100"/>
        <v>0.49173308471074367</v>
      </c>
      <c r="K132" s="75">
        <f t="shared" si="100"/>
        <v>0.49173308471074367</v>
      </c>
      <c r="L132" s="75">
        <f t="shared" si="100"/>
        <v>0.46873124999999999</v>
      </c>
      <c r="M132" s="75">
        <f t="shared" si="100"/>
        <v>0.44628035743801669</v>
      </c>
      <c r="N132" s="75">
        <f t="shared" si="100"/>
        <v>0.40040151084710746</v>
      </c>
      <c r="O132" s="75">
        <f t="shared" si="100"/>
        <v>0.49756962809917349</v>
      </c>
      <c r="P132" s="75">
        <f t="shared" si="100"/>
        <v>0.57657817561983493</v>
      </c>
      <c r="Q132" s="75">
        <f t="shared" si="100"/>
        <v>0.58924984504132238</v>
      </c>
      <c r="R132" s="75">
        <f t="shared" si="100"/>
        <v>0.5828967933884297</v>
      </c>
      <c r="S132" s="75">
        <f t="shared" si="100"/>
        <v>0.50344060537190083</v>
      </c>
      <c r="T132" s="75">
        <f t="shared" si="100"/>
        <v>0.36699633884297517</v>
      </c>
      <c r="U132" s="75">
        <f t="shared" si="100"/>
        <v>0.43526151446281003</v>
      </c>
      <c r="V132" s="75">
        <f t="shared" si="100"/>
        <v>0.25625696694214878</v>
      </c>
      <c r="W132" s="75">
        <f t="shared" si="100"/>
        <v>0.30914741322314043</v>
      </c>
      <c r="X132" s="75">
        <f t="shared" si="100"/>
        <v>0.31610736208677687</v>
      </c>
      <c r="Y132" s="75">
        <f t="shared" si="100"/>
        <v>0.29320882902892559</v>
      </c>
      <c r="AC132" s="74">
        <f>SUM(B132:Y132)</f>
        <v>8.7660103992768601</v>
      </c>
    </row>
    <row r="133" spans="1:29" x14ac:dyDescent="0.25">
      <c r="A133" s="47" t="s">
        <v>82</v>
      </c>
      <c r="B133" s="74">
        <f>B132*B$3</f>
        <v>1.0457269364669421</v>
      </c>
      <c r="C133" s="74">
        <f t="shared" ref="C133:Y133" si="101">C132*C$3</f>
        <v>0.70495320570247932</v>
      </c>
      <c r="D133" s="74">
        <f t="shared" si="101"/>
        <v>0.38978674950413217</v>
      </c>
      <c r="E133" s="74">
        <f t="shared" si="101"/>
        <v>0.41020884064566115</v>
      </c>
      <c r="F133" s="74">
        <f t="shared" si="101"/>
        <v>1.6408353625826451</v>
      </c>
      <c r="G133" s="74">
        <f t="shared" si="101"/>
        <v>2.1274025468440079</v>
      </c>
      <c r="H133" s="74">
        <f t="shared" si="101"/>
        <v>2.5380169325619826</v>
      </c>
      <c r="I133" s="74">
        <f t="shared" si="101"/>
        <v>2.8560801392768598</v>
      </c>
      <c r="J133" s="74">
        <f t="shared" si="101"/>
        <v>3.3093636601033052</v>
      </c>
      <c r="K133" s="74">
        <f t="shared" si="101"/>
        <v>3.3093636601033052</v>
      </c>
      <c r="L133" s="74">
        <f t="shared" si="101"/>
        <v>3.1545613125000003</v>
      </c>
      <c r="M133" s="74">
        <f t="shared" si="101"/>
        <v>3.0034668055578524</v>
      </c>
      <c r="N133" s="74">
        <f t="shared" si="101"/>
        <v>2.6947021680010335</v>
      </c>
      <c r="O133" s="74">
        <f t="shared" si="101"/>
        <v>3.3486435971074378</v>
      </c>
      <c r="P133" s="74">
        <f t="shared" si="101"/>
        <v>3.8803711219214891</v>
      </c>
      <c r="Q133" s="74">
        <f t="shared" si="101"/>
        <v>3.9656514571281001</v>
      </c>
      <c r="R133" s="74">
        <f t="shared" si="101"/>
        <v>3.9228954195041323</v>
      </c>
      <c r="S133" s="74">
        <f t="shared" si="101"/>
        <v>3.3881552741528926</v>
      </c>
      <c r="T133" s="74">
        <f t="shared" si="101"/>
        <v>2.4698853604132229</v>
      </c>
      <c r="U133" s="74">
        <f t="shared" si="101"/>
        <v>2.9293099923347117</v>
      </c>
      <c r="V133" s="74">
        <f t="shared" si="101"/>
        <v>1.7246093875206614</v>
      </c>
      <c r="W133" s="74">
        <f t="shared" si="101"/>
        <v>2.0805620909917351</v>
      </c>
      <c r="X133" s="74">
        <f t="shared" si="101"/>
        <v>2.1274025468440083</v>
      </c>
      <c r="Y133" s="74">
        <f t="shared" si="101"/>
        <v>1.9732954193646692</v>
      </c>
      <c r="Z133" s="58">
        <f>SUM(B133:Y133)</f>
        <v>58.995249987133249</v>
      </c>
      <c r="AC133" s="74"/>
    </row>
    <row r="134" spans="1:29" x14ac:dyDescent="0.25">
      <c r="A134" s="47" t="s">
        <v>79</v>
      </c>
      <c r="B134" s="74">
        <f>B132*B$4</f>
        <v>0.50344060537190083</v>
      </c>
      <c r="C134" s="74">
        <f t="shared" ref="C134:Y134" si="102">C132*C$4</f>
        <v>0.33938311834710744</v>
      </c>
      <c r="D134" s="74">
        <f t="shared" si="102"/>
        <v>0.18765365057851235</v>
      </c>
      <c r="E134" s="74">
        <f t="shared" si="102"/>
        <v>0.19748538539256197</v>
      </c>
      <c r="F134" s="74">
        <f t="shared" si="102"/>
        <v>0.78994154157024821</v>
      </c>
      <c r="G134" s="74">
        <f t="shared" si="102"/>
        <v>1.024187853161157</v>
      </c>
      <c r="H134" s="74">
        <f t="shared" si="102"/>
        <v>1.2218684786776857</v>
      </c>
      <c r="I134" s="74">
        <f t="shared" si="102"/>
        <v>3.4841631416735543</v>
      </c>
      <c r="J134" s="74">
        <f t="shared" si="102"/>
        <v>4.0371286254752059</v>
      </c>
      <c r="K134" s="74">
        <f t="shared" si="102"/>
        <v>4.0371286254752059</v>
      </c>
      <c r="L134" s="74">
        <f t="shared" si="102"/>
        <v>3.8482835625000003</v>
      </c>
      <c r="M134" s="74">
        <f t="shared" si="102"/>
        <v>3.6639617345661173</v>
      </c>
      <c r="N134" s="74">
        <f t="shared" si="102"/>
        <v>3.2872964040547528</v>
      </c>
      <c r="O134" s="74">
        <f t="shared" si="102"/>
        <v>4.0850466466942148</v>
      </c>
      <c r="P134" s="74">
        <f t="shared" si="102"/>
        <v>4.7337068218388456</v>
      </c>
      <c r="Q134" s="74">
        <f t="shared" si="102"/>
        <v>4.8377412277892571</v>
      </c>
      <c r="R134" s="74">
        <f t="shared" si="102"/>
        <v>4.7855826737190084</v>
      </c>
      <c r="S134" s="74">
        <f t="shared" si="102"/>
        <v>4.1332473701033061</v>
      </c>
      <c r="T134" s="74">
        <f t="shared" si="102"/>
        <v>3.0130399419008262</v>
      </c>
      <c r="U134" s="74">
        <f t="shared" si="102"/>
        <v>3.5734970337396708</v>
      </c>
      <c r="V134" s="74">
        <f t="shared" si="102"/>
        <v>2.1038696985950418</v>
      </c>
      <c r="W134" s="74">
        <f t="shared" si="102"/>
        <v>2.5381002625619833</v>
      </c>
      <c r="X134" s="74">
        <f t="shared" si="102"/>
        <v>2.5952414427324384</v>
      </c>
      <c r="Y134" s="74">
        <f t="shared" si="102"/>
        <v>0.94999660605371894</v>
      </c>
      <c r="AA134" s="58">
        <f>SUM(B134:Y134)</f>
        <v>63.970992452572318</v>
      </c>
      <c r="AC134" s="74"/>
    </row>
    <row r="135" spans="1:29" x14ac:dyDescent="0.25">
      <c r="A135" s="47" t="s">
        <v>80</v>
      </c>
      <c r="B135" s="74">
        <f>B132*B$5</f>
        <v>0.50344060537190083</v>
      </c>
      <c r="C135" s="74">
        <f t="shared" ref="C135:Y135" si="103">C132*C$5</f>
        <v>0.33938311834710744</v>
      </c>
      <c r="D135" s="74">
        <f t="shared" si="103"/>
        <v>0.18765365057851235</v>
      </c>
      <c r="E135" s="74">
        <f t="shared" si="103"/>
        <v>0.19748538539256197</v>
      </c>
      <c r="F135" s="74">
        <f t="shared" si="103"/>
        <v>0.78994154157024821</v>
      </c>
      <c r="G135" s="74">
        <f t="shared" si="103"/>
        <v>1.024187853161157</v>
      </c>
      <c r="H135" s="74">
        <f t="shared" si="103"/>
        <v>1.2218684786776857</v>
      </c>
      <c r="I135" s="74">
        <f t="shared" si="103"/>
        <v>3.7175723655371899</v>
      </c>
      <c r="J135" s="74">
        <f t="shared" si="103"/>
        <v>4.3075818220661146</v>
      </c>
      <c r="K135" s="74">
        <f t="shared" si="103"/>
        <v>4.3075818220661146</v>
      </c>
      <c r="L135" s="74">
        <f t="shared" si="103"/>
        <v>3.1545613125000003</v>
      </c>
      <c r="M135" s="74">
        <f t="shared" si="103"/>
        <v>3.0034668055578524</v>
      </c>
      <c r="N135" s="74">
        <f t="shared" si="103"/>
        <v>2.6947021680010335</v>
      </c>
      <c r="O135" s="74">
        <f t="shared" si="103"/>
        <v>3.3486435971074378</v>
      </c>
      <c r="P135" s="74">
        <f t="shared" si="103"/>
        <v>3.8803711219214891</v>
      </c>
      <c r="Q135" s="74">
        <f t="shared" si="103"/>
        <v>3.9656514571281001</v>
      </c>
      <c r="R135" s="74">
        <f t="shared" si="103"/>
        <v>3.9228954195041323</v>
      </c>
      <c r="S135" s="74">
        <f t="shared" si="103"/>
        <v>4.4101397030578511</v>
      </c>
      <c r="T135" s="74">
        <f t="shared" si="103"/>
        <v>3.2148879282644622</v>
      </c>
      <c r="U135" s="74">
        <f t="shared" si="103"/>
        <v>3.8128908666942158</v>
      </c>
      <c r="V135" s="74">
        <f t="shared" si="103"/>
        <v>2.2448110304132234</v>
      </c>
      <c r="W135" s="74">
        <f t="shared" si="103"/>
        <v>2.0805620909917351</v>
      </c>
      <c r="X135" s="74">
        <f t="shared" si="103"/>
        <v>2.1274025468440083</v>
      </c>
      <c r="Y135" s="74">
        <f t="shared" si="103"/>
        <v>0.94999660605371894</v>
      </c>
      <c r="AB135" s="58">
        <f>SUM(B135:Y135)</f>
        <v>59.407679296807849</v>
      </c>
      <c r="AC135" s="74"/>
    </row>
    <row r="136" spans="1:29" x14ac:dyDescent="0.25">
      <c r="A136" s="47">
        <v>27</v>
      </c>
      <c r="B136" s="77">
        <v>7.6</v>
      </c>
      <c r="C136" s="77">
        <v>6.6</v>
      </c>
      <c r="D136" s="77">
        <v>10.75</v>
      </c>
      <c r="E136" s="77">
        <v>12.399999999999999</v>
      </c>
      <c r="F136" s="77">
        <v>11.850000000000001</v>
      </c>
      <c r="G136" s="77">
        <v>11.7</v>
      </c>
      <c r="H136" s="77">
        <v>16.299999999999997</v>
      </c>
      <c r="I136" s="77">
        <v>16</v>
      </c>
      <c r="J136" s="77">
        <v>18.25</v>
      </c>
      <c r="K136" s="77">
        <v>18.25</v>
      </c>
      <c r="L136" s="77">
        <v>17</v>
      </c>
      <c r="M136" s="77">
        <v>16.5</v>
      </c>
      <c r="N136" s="77">
        <v>15.1</v>
      </c>
      <c r="O136" s="77">
        <v>16.25</v>
      </c>
      <c r="P136" s="77">
        <v>19.75</v>
      </c>
      <c r="Q136" s="77">
        <v>18.75</v>
      </c>
      <c r="R136" s="77">
        <v>21</v>
      </c>
      <c r="S136" s="77">
        <v>19.2</v>
      </c>
      <c r="T136" s="77">
        <v>17.850000000000001</v>
      </c>
      <c r="U136" s="77">
        <v>17.600000000000001</v>
      </c>
      <c r="V136" s="77">
        <v>16.3</v>
      </c>
      <c r="W136" s="77">
        <v>15.3</v>
      </c>
      <c r="X136" s="77">
        <v>14.05</v>
      </c>
      <c r="Y136" s="77">
        <v>13.8</v>
      </c>
      <c r="Z136" s="78">
        <v>0.86799999999999999</v>
      </c>
      <c r="AA136" s="78">
        <v>110</v>
      </c>
      <c r="AB136" s="78">
        <f>Z136*AA136/1000</f>
        <v>9.5480000000000009E-2</v>
      </c>
      <c r="AC136" s="74"/>
    </row>
    <row r="137" spans="1:29" x14ac:dyDescent="0.25">
      <c r="A137" s="47"/>
      <c r="B137" s="75">
        <f>(B136/220)^2*$Z136*$AA136</f>
        <v>0.11394472727272725</v>
      </c>
      <c r="C137" s="75">
        <f t="shared" ref="C137:Y137" si="104">(C136/220)^2*$Z136*$AA136</f>
        <v>8.5932000000000008E-2</v>
      </c>
      <c r="D137" s="75">
        <f t="shared" si="104"/>
        <v>0.22797329545454548</v>
      </c>
      <c r="E137" s="75">
        <f t="shared" si="104"/>
        <v>0.3033265454545454</v>
      </c>
      <c r="F137" s="75">
        <f t="shared" si="104"/>
        <v>0.27701529545454556</v>
      </c>
      <c r="G137" s="75">
        <f t="shared" si="104"/>
        <v>0.27004663636363629</v>
      </c>
      <c r="H137" s="75">
        <f t="shared" si="104"/>
        <v>0.52413390909090896</v>
      </c>
      <c r="I137" s="75">
        <f t="shared" si="104"/>
        <v>0.50501818181818181</v>
      </c>
      <c r="J137" s="75">
        <f t="shared" si="104"/>
        <v>0.65704147727272733</v>
      </c>
      <c r="K137" s="75">
        <f t="shared" si="104"/>
        <v>0.65704147727272733</v>
      </c>
      <c r="L137" s="75">
        <f t="shared" si="104"/>
        <v>0.57011818181818175</v>
      </c>
      <c r="M137" s="75">
        <f t="shared" si="104"/>
        <v>0.53707499999999997</v>
      </c>
      <c r="N137" s="75">
        <f t="shared" si="104"/>
        <v>0.44980154545454543</v>
      </c>
      <c r="O137" s="75">
        <f t="shared" si="104"/>
        <v>0.52092329545454552</v>
      </c>
      <c r="P137" s="75">
        <f t="shared" si="104"/>
        <v>0.76948693181818173</v>
      </c>
      <c r="Q137" s="75">
        <f t="shared" si="104"/>
        <v>0.69353693181818177</v>
      </c>
      <c r="R137" s="75">
        <f t="shared" si="104"/>
        <v>0.86997272727272734</v>
      </c>
      <c r="S137" s="75">
        <f t="shared" si="104"/>
        <v>0.72722618181818166</v>
      </c>
      <c r="T137" s="75">
        <f t="shared" si="104"/>
        <v>0.62855529545454558</v>
      </c>
      <c r="U137" s="75">
        <f t="shared" si="104"/>
        <v>0.61107200000000006</v>
      </c>
      <c r="V137" s="75">
        <f t="shared" si="104"/>
        <v>0.52413390909090907</v>
      </c>
      <c r="W137" s="75">
        <f t="shared" si="104"/>
        <v>0.46179572727272733</v>
      </c>
      <c r="X137" s="75">
        <f t="shared" si="104"/>
        <v>0.38942129545454557</v>
      </c>
      <c r="Y137" s="75">
        <f t="shared" si="104"/>
        <v>0.37568618181818186</v>
      </c>
      <c r="AC137" s="74">
        <f>SUM(B137:Y137)</f>
        <v>11.750278749999998</v>
      </c>
    </row>
    <row r="138" spans="1:29" x14ac:dyDescent="0.25">
      <c r="A138" s="47" t="s">
        <v>82</v>
      </c>
      <c r="B138" s="74">
        <f>B137*B$3</f>
        <v>0.76684801454545448</v>
      </c>
      <c r="C138" s="74">
        <f t="shared" ref="C138:Y138" si="105">C137*C$3</f>
        <v>0.57832236000000015</v>
      </c>
      <c r="D138" s="74">
        <f t="shared" si="105"/>
        <v>1.5342602784090911</v>
      </c>
      <c r="E138" s="74">
        <f t="shared" si="105"/>
        <v>2.0413876509090909</v>
      </c>
      <c r="F138" s="74">
        <f t="shared" si="105"/>
        <v>1.8643129384090917</v>
      </c>
      <c r="G138" s="74">
        <f t="shared" si="105"/>
        <v>1.8174138627272725</v>
      </c>
      <c r="H138" s="74">
        <f t="shared" si="105"/>
        <v>3.5274212081818175</v>
      </c>
      <c r="I138" s="74">
        <f t="shared" si="105"/>
        <v>3.3987723636363638</v>
      </c>
      <c r="J138" s="74">
        <f t="shared" si="105"/>
        <v>4.4218891420454556</v>
      </c>
      <c r="K138" s="74">
        <f t="shared" si="105"/>
        <v>4.4218891420454556</v>
      </c>
      <c r="L138" s="74">
        <f t="shared" si="105"/>
        <v>3.8368953636363634</v>
      </c>
      <c r="M138" s="74">
        <f t="shared" si="105"/>
        <v>3.6145147500000001</v>
      </c>
      <c r="N138" s="74">
        <f t="shared" si="105"/>
        <v>3.0271644009090908</v>
      </c>
      <c r="O138" s="74">
        <f t="shared" si="105"/>
        <v>3.5058137784090917</v>
      </c>
      <c r="P138" s="74">
        <f t="shared" si="105"/>
        <v>5.1786470511363634</v>
      </c>
      <c r="Q138" s="74">
        <f t="shared" si="105"/>
        <v>4.6675035511363632</v>
      </c>
      <c r="R138" s="74">
        <f t="shared" si="105"/>
        <v>5.8549164545454557</v>
      </c>
      <c r="S138" s="74">
        <f t="shared" si="105"/>
        <v>4.8942322036363626</v>
      </c>
      <c r="T138" s="74">
        <f t="shared" si="105"/>
        <v>4.2301771384090916</v>
      </c>
      <c r="U138" s="74">
        <f t="shared" si="105"/>
        <v>4.112514560000001</v>
      </c>
      <c r="V138" s="74">
        <f t="shared" si="105"/>
        <v>3.5274212081818184</v>
      </c>
      <c r="W138" s="74">
        <f t="shared" si="105"/>
        <v>3.107885244545455</v>
      </c>
      <c r="X138" s="74">
        <f t="shared" si="105"/>
        <v>2.6208053184090918</v>
      </c>
      <c r="Y138" s="74">
        <f t="shared" si="105"/>
        <v>2.528368003636364</v>
      </c>
      <c r="Z138" s="58">
        <f>SUM(B138:Y138)</f>
        <v>79.079375987500015</v>
      </c>
      <c r="AC138" s="74"/>
    </row>
    <row r="139" spans="1:29" x14ac:dyDescent="0.25">
      <c r="A139" s="47" t="s">
        <v>79</v>
      </c>
      <c r="B139" s="74">
        <f>B137*B$4</f>
        <v>0.36918091636363631</v>
      </c>
      <c r="C139" s="74">
        <f t="shared" ref="C139:Y139" si="106">C137*C$4</f>
        <v>0.27841968000000006</v>
      </c>
      <c r="D139" s="74">
        <f t="shared" si="106"/>
        <v>0.73863347727272743</v>
      </c>
      <c r="E139" s="74">
        <f t="shared" si="106"/>
        <v>0.98277800727272713</v>
      </c>
      <c r="F139" s="74">
        <f t="shared" si="106"/>
        <v>0.89752955727272765</v>
      </c>
      <c r="G139" s="74">
        <f t="shared" si="106"/>
        <v>0.8749511018181817</v>
      </c>
      <c r="H139" s="74">
        <f t="shared" si="106"/>
        <v>1.6981938654545452</v>
      </c>
      <c r="I139" s="74">
        <f t="shared" si="106"/>
        <v>4.146199272727273</v>
      </c>
      <c r="J139" s="74">
        <f t="shared" si="106"/>
        <v>5.3943105284090915</v>
      </c>
      <c r="K139" s="74">
        <f t="shared" si="106"/>
        <v>5.3943105284090915</v>
      </c>
      <c r="L139" s="74">
        <f t="shared" si="106"/>
        <v>4.6806702727272729</v>
      </c>
      <c r="M139" s="74">
        <f t="shared" si="106"/>
        <v>4.4093857500000002</v>
      </c>
      <c r="N139" s="74">
        <f t="shared" si="106"/>
        <v>3.6928706881818183</v>
      </c>
      <c r="O139" s="74">
        <f t="shared" si="106"/>
        <v>4.2767802556818193</v>
      </c>
      <c r="P139" s="74">
        <f t="shared" si="106"/>
        <v>6.3174877102272724</v>
      </c>
      <c r="Q139" s="74">
        <f t="shared" si="106"/>
        <v>5.6939382102272731</v>
      </c>
      <c r="R139" s="74">
        <f t="shared" si="106"/>
        <v>7.1424760909090921</v>
      </c>
      <c r="S139" s="74">
        <f t="shared" si="106"/>
        <v>5.9705269527272717</v>
      </c>
      <c r="T139" s="74">
        <f t="shared" si="106"/>
        <v>5.1604389756818199</v>
      </c>
      <c r="U139" s="74">
        <f t="shared" si="106"/>
        <v>5.0169011200000009</v>
      </c>
      <c r="V139" s="74">
        <f t="shared" si="106"/>
        <v>4.3031393936363642</v>
      </c>
      <c r="W139" s="74">
        <f t="shared" si="106"/>
        <v>3.7913429209090919</v>
      </c>
      <c r="X139" s="74">
        <f t="shared" si="106"/>
        <v>3.1971488356818196</v>
      </c>
      <c r="Y139" s="74">
        <f t="shared" si="106"/>
        <v>1.2172232290909093</v>
      </c>
      <c r="AA139" s="58">
        <f>SUM(B139:Y139)</f>
        <v>85.644837340681804</v>
      </c>
      <c r="AC139" s="74"/>
    </row>
    <row r="140" spans="1:29" x14ac:dyDescent="0.25">
      <c r="A140" s="47" t="s">
        <v>80</v>
      </c>
      <c r="B140" s="74">
        <f>B137*B$5</f>
        <v>0.36918091636363631</v>
      </c>
      <c r="C140" s="74">
        <f t="shared" ref="C140:Y140" si="107">C137*C$5</f>
        <v>0.27841968000000006</v>
      </c>
      <c r="D140" s="74">
        <f t="shared" si="107"/>
        <v>0.73863347727272743</v>
      </c>
      <c r="E140" s="74">
        <f t="shared" si="107"/>
        <v>0.98277800727272713</v>
      </c>
      <c r="F140" s="74">
        <f t="shared" si="107"/>
        <v>0.89752955727272765</v>
      </c>
      <c r="G140" s="74">
        <f t="shared" si="107"/>
        <v>0.8749511018181817</v>
      </c>
      <c r="H140" s="74">
        <f t="shared" si="107"/>
        <v>1.6981938654545452</v>
      </c>
      <c r="I140" s="74">
        <f t="shared" si="107"/>
        <v>4.4239592727272727</v>
      </c>
      <c r="J140" s="74">
        <f t="shared" si="107"/>
        <v>5.7556833409090915</v>
      </c>
      <c r="K140" s="74">
        <f t="shared" si="107"/>
        <v>5.7556833409090915</v>
      </c>
      <c r="L140" s="74">
        <f t="shared" si="107"/>
        <v>3.8368953636363634</v>
      </c>
      <c r="M140" s="74">
        <f t="shared" si="107"/>
        <v>3.6145147500000001</v>
      </c>
      <c r="N140" s="74">
        <f t="shared" si="107"/>
        <v>3.0271644009090908</v>
      </c>
      <c r="O140" s="74">
        <f t="shared" si="107"/>
        <v>3.5058137784090917</v>
      </c>
      <c r="P140" s="74">
        <f t="shared" si="107"/>
        <v>5.1786470511363634</v>
      </c>
      <c r="Q140" s="74">
        <f t="shared" si="107"/>
        <v>4.6675035511363632</v>
      </c>
      <c r="R140" s="74">
        <f t="shared" si="107"/>
        <v>5.8549164545454557</v>
      </c>
      <c r="S140" s="74">
        <f t="shared" si="107"/>
        <v>6.3705013527272714</v>
      </c>
      <c r="T140" s="74">
        <f t="shared" si="107"/>
        <v>5.5061443881818191</v>
      </c>
      <c r="U140" s="74">
        <f t="shared" si="107"/>
        <v>5.3529907200000002</v>
      </c>
      <c r="V140" s="74">
        <f t="shared" si="107"/>
        <v>4.5914130436363632</v>
      </c>
      <c r="W140" s="74">
        <f t="shared" si="107"/>
        <v>3.107885244545455</v>
      </c>
      <c r="X140" s="74">
        <f t="shared" si="107"/>
        <v>2.6208053184090918</v>
      </c>
      <c r="Y140" s="74">
        <f t="shared" si="107"/>
        <v>1.2172232290909093</v>
      </c>
      <c r="AB140" s="58">
        <f>SUM(B140:Y140)</f>
        <v>80.227431206363647</v>
      </c>
      <c r="AC140" s="74"/>
    </row>
    <row r="141" spans="1:29" x14ac:dyDescent="0.25">
      <c r="A141" s="47">
        <v>28</v>
      </c>
      <c r="B141" s="77">
        <v>7.35</v>
      </c>
      <c r="C141" s="77">
        <v>7.35</v>
      </c>
      <c r="D141" s="77">
        <v>9.8500000000000014</v>
      </c>
      <c r="E141" s="77">
        <v>11.65</v>
      </c>
      <c r="F141" s="77">
        <v>10.9</v>
      </c>
      <c r="G141" s="77">
        <v>10.1</v>
      </c>
      <c r="H141" s="77">
        <v>13.6</v>
      </c>
      <c r="I141" s="77">
        <v>13.299999999999999</v>
      </c>
      <c r="J141" s="77">
        <v>15.899999999999999</v>
      </c>
      <c r="K141" s="77">
        <v>15.899999999999999</v>
      </c>
      <c r="L141" s="77">
        <v>15.549999999999999</v>
      </c>
      <c r="M141" s="77">
        <v>15.049999999999999</v>
      </c>
      <c r="N141" s="77">
        <v>15.3</v>
      </c>
      <c r="O141" s="77">
        <v>17.05</v>
      </c>
      <c r="P141" s="77">
        <v>17.5</v>
      </c>
      <c r="Q141" s="77">
        <v>16.05</v>
      </c>
      <c r="R141" s="77">
        <v>18.149999999999999</v>
      </c>
      <c r="S141" s="77">
        <v>16.899999999999999</v>
      </c>
      <c r="T141" s="77">
        <v>15.05</v>
      </c>
      <c r="U141" s="77">
        <v>15.299999999999999</v>
      </c>
      <c r="V141" s="77">
        <v>14.7</v>
      </c>
      <c r="W141" s="77">
        <v>14.85</v>
      </c>
      <c r="X141" s="77">
        <v>13.200000000000001</v>
      </c>
      <c r="Y141" s="77">
        <v>12.950000000000001</v>
      </c>
      <c r="Z141" s="78">
        <v>0.64100000000000001</v>
      </c>
      <c r="AA141" s="78">
        <v>140</v>
      </c>
      <c r="AB141" s="78">
        <f>Z141*AA141/1000</f>
        <v>8.9740000000000014E-2</v>
      </c>
      <c r="AC141" s="74"/>
    </row>
    <row r="142" spans="1:29" x14ac:dyDescent="0.25">
      <c r="A142" s="47"/>
      <c r="B142" s="75">
        <f>(B141/220)^2*$Z141*$AA141</f>
        <v>0.1001648584710744</v>
      </c>
      <c r="C142" s="75">
        <f t="shared" ref="C142:Y142" si="108">(C141/220)^2*$Z141*$AA141</f>
        <v>0.1001648584710744</v>
      </c>
      <c r="D142" s="75">
        <f t="shared" si="108"/>
        <v>0.17989254442148761</v>
      </c>
      <c r="E142" s="75">
        <f t="shared" si="108"/>
        <v>0.25164746177685954</v>
      </c>
      <c r="F142" s="75">
        <f t="shared" si="108"/>
        <v>0.22028945041322315</v>
      </c>
      <c r="G142" s="75">
        <f t="shared" si="108"/>
        <v>0.18914002892561985</v>
      </c>
      <c r="H142" s="75">
        <f t="shared" si="108"/>
        <v>0.34294029752066107</v>
      </c>
      <c r="I142" s="75">
        <f t="shared" si="108"/>
        <v>0.32797745041322307</v>
      </c>
      <c r="J142" s="75">
        <f t="shared" si="108"/>
        <v>0.46874316942148753</v>
      </c>
      <c r="K142" s="75">
        <f t="shared" si="108"/>
        <v>0.46874316942148753</v>
      </c>
      <c r="L142" s="75">
        <f t="shared" si="108"/>
        <v>0.44833380888429752</v>
      </c>
      <c r="M142" s="75">
        <f t="shared" si="108"/>
        <v>0.41996558574380166</v>
      </c>
      <c r="N142" s="75">
        <f t="shared" si="108"/>
        <v>0.4340338140495868</v>
      </c>
      <c r="O142" s="75">
        <f t="shared" si="108"/>
        <v>0.53900087500000005</v>
      </c>
      <c r="P142" s="75">
        <f t="shared" si="108"/>
        <v>0.56782799586776855</v>
      </c>
      <c r="Q142" s="75">
        <f t="shared" si="108"/>
        <v>0.47762909814049587</v>
      </c>
      <c r="R142" s="75">
        <f t="shared" si="108"/>
        <v>0.61079287499999979</v>
      </c>
      <c r="S142" s="75">
        <f t="shared" si="108"/>
        <v>0.52955870661157012</v>
      </c>
      <c r="T142" s="75">
        <f t="shared" si="108"/>
        <v>0.41996558574380166</v>
      </c>
      <c r="U142" s="75">
        <f t="shared" si="108"/>
        <v>0.43403381404958663</v>
      </c>
      <c r="V142" s="75">
        <f t="shared" si="108"/>
        <v>0.40065943388429759</v>
      </c>
      <c r="W142" s="75">
        <f t="shared" si="108"/>
        <v>0.40887787500000006</v>
      </c>
      <c r="X142" s="75">
        <f t="shared" si="108"/>
        <v>0.32306400000000007</v>
      </c>
      <c r="Y142" s="75">
        <f t="shared" si="108"/>
        <v>0.31094261053719013</v>
      </c>
      <c r="AC142" s="74">
        <f>SUM(B142:Y142)</f>
        <v>8.9743893677685946</v>
      </c>
    </row>
    <row r="143" spans="1:29" x14ac:dyDescent="0.25">
      <c r="A143" s="47" t="s">
        <v>82</v>
      </c>
      <c r="B143" s="74">
        <f>B142*B$3</f>
        <v>0.67410949751033078</v>
      </c>
      <c r="C143" s="74">
        <f t="shared" ref="C143:Y143" si="109">C142*C$3</f>
        <v>0.67410949751033078</v>
      </c>
      <c r="D143" s="74">
        <f t="shared" si="109"/>
        <v>1.2106768239566117</v>
      </c>
      <c r="E143" s="74">
        <f t="shared" si="109"/>
        <v>1.6935874177582648</v>
      </c>
      <c r="F143" s="74">
        <f t="shared" si="109"/>
        <v>1.482548001280992</v>
      </c>
      <c r="G143" s="74">
        <f t="shared" si="109"/>
        <v>1.2729123946694216</v>
      </c>
      <c r="H143" s="74">
        <f t="shared" si="109"/>
        <v>2.307988202314049</v>
      </c>
      <c r="I143" s="74">
        <f t="shared" si="109"/>
        <v>2.2072882412809913</v>
      </c>
      <c r="J143" s="74">
        <f t="shared" si="109"/>
        <v>3.1546415302066113</v>
      </c>
      <c r="K143" s="74">
        <f t="shared" si="109"/>
        <v>3.1546415302066113</v>
      </c>
      <c r="L143" s="74">
        <f t="shared" si="109"/>
        <v>3.0172865337913226</v>
      </c>
      <c r="M143" s="74">
        <f t="shared" si="109"/>
        <v>2.8263683920557852</v>
      </c>
      <c r="N143" s="74">
        <f t="shared" si="109"/>
        <v>2.9210475685537194</v>
      </c>
      <c r="O143" s="74">
        <f t="shared" si="109"/>
        <v>3.6274758887500007</v>
      </c>
      <c r="P143" s="74">
        <f t="shared" si="109"/>
        <v>3.8214824121900826</v>
      </c>
      <c r="Q143" s="74">
        <f t="shared" si="109"/>
        <v>3.2144438304855374</v>
      </c>
      <c r="R143" s="74">
        <f t="shared" si="109"/>
        <v>4.1106360487499991</v>
      </c>
      <c r="S143" s="74">
        <f t="shared" si="109"/>
        <v>3.5639300954958673</v>
      </c>
      <c r="T143" s="74">
        <f t="shared" si="109"/>
        <v>2.8263683920557852</v>
      </c>
      <c r="U143" s="74">
        <f t="shared" si="109"/>
        <v>2.9210475685537181</v>
      </c>
      <c r="V143" s="74">
        <f t="shared" si="109"/>
        <v>2.6964379900413231</v>
      </c>
      <c r="W143" s="74">
        <f t="shared" si="109"/>
        <v>2.7517480987500007</v>
      </c>
      <c r="X143" s="74">
        <f t="shared" si="109"/>
        <v>2.1742207200000006</v>
      </c>
      <c r="Y143" s="74">
        <f t="shared" si="109"/>
        <v>2.0926437689152899</v>
      </c>
      <c r="Z143" s="58">
        <f>SUM(B143:Y143)</f>
        <v>60.397640445082644</v>
      </c>
      <c r="AC143" s="74"/>
    </row>
    <row r="144" spans="1:29" x14ac:dyDescent="0.25">
      <c r="A144" s="47" t="s">
        <v>79</v>
      </c>
      <c r="B144" s="74">
        <f>B142*B$4</f>
        <v>0.32453414144628107</v>
      </c>
      <c r="C144" s="74">
        <f t="shared" ref="C144:Y144" si="110">C142*C$4</f>
        <v>0.32453414144628107</v>
      </c>
      <c r="D144" s="74">
        <f t="shared" si="110"/>
        <v>0.58285184392561995</v>
      </c>
      <c r="E144" s="74">
        <f t="shared" si="110"/>
        <v>0.81533777615702496</v>
      </c>
      <c r="F144" s="74">
        <f t="shared" si="110"/>
        <v>0.71373781933884306</v>
      </c>
      <c r="G144" s="74">
        <f t="shared" si="110"/>
        <v>0.61281369371900829</v>
      </c>
      <c r="H144" s="74">
        <f t="shared" si="110"/>
        <v>1.1111265639669419</v>
      </c>
      <c r="I144" s="74">
        <f t="shared" si="110"/>
        <v>2.6926948678925617</v>
      </c>
      <c r="J144" s="74">
        <f t="shared" si="110"/>
        <v>3.848381420950413</v>
      </c>
      <c r="K144" s="74">
        <f t="shared" si="110"/>
        <v>3.848381420950413</v>
      </c>
      <c r="L144" s="74">
        <f t="shared" si="110"/>
        <v>3.680820570940083</v>
      </c>
      <c r="M144" s="74">
        <f t="shared" si="110"/>
        <v>3.4479174589566122</v>
      </c>
      <c r="N144" s="74">
        <f t="shared" si="110"/>
        <v>3.563417613347108</v>
      </c>
      <c r="O144" s="74">
        <f t="shared" si="110"/>
        <v>4.4251971837500008</v>
      </c>
      <c r="P144" s="74">
        <f t="shared" si="110"/>
        <v>4.6618678460743803</v>
      </c>
      <c r="Q144" s="74">
        <f t="shared" si="110"/>
        <v>3.9213348957334713</v>
      </c>
      <c r="R144" s="74">
        <f t="shared" si="110"/>
        <v>5.0146095037499991</v>
      </c>
      <c r="S144" s="74">
        <f t="shared" si="110"/>
        <v>4.3476769812809914</v>
      </c>
      <c r="T144" s="74">
        <f t="shared" si="110"/>
        <v>3.4479174589566122</v>
      </c>
      <c r="U144" s="74">
        <f t="shared" si="110"/>
        <v>3.5634176133471067</v>
      </c>
      <c r="V144" s="74">
        <f t="shared" si="110"/>
        <v>3.2894139521900834</v>
      </c>
      <c r="W144" s="74">
        <f t="shared" si="110"/>
        <v>3.3568873537500008</v>
      </c>
      <c r="X144" s="74">
        <f t="shared" si="110"/>
        <v>2.6523554400000009</v>
      </c>
      <c r="Y144" s="74">
        <f t="shared" si="110"/>
        <v>1.007454058140496</v>
      </c>
      <c r="AA144" s="58">
        <f>SUM(B144:Y144)</f>
        <v>65.254681620010331</v>
      </c>
      <c r="AC144" s="74"/>
    </row>
    <row r="145" spans="1:29" x14ac:dyDescent="0.25">
      <c r="A145" s="47" t="s">
        <v>80</v>
      </c>
      <c r="B145" s="74">
        <f>B142*B$5</f>
        <v>0.32453414144628107</v>
      </c>
      <c r="C145" s="74">
        <f t="shared" ref="C145:Y145" si="111">C142*C$5</f>
        <v>0.32453414144628107</v>
      </c>
      <c r="D145" s="74">
        <f t="shared" si="111"/>
        <v>0.58285184392561995</v>
      </c>
      <c r="E145" s="74">
        <f t="shared" si="111"/>
        <v>0.81533777615702496</v>
      </c>
      <c r="F145" s="74">
        <f t="shared" si="111"/>
        <v>0.71373781933884306</v>
      </c>
      <c r="G145" s="74">
        <f t="shared" si="111"/>
        <v>0.61281369371900829</v>
      </c>
      <c r="H145" s="74">
        <f t="shared" si="111"/>
        <v>1.1111265639669419</v>
      </c>
      <c r="I145" s="74">
        <f t="shared" si="111"/>
        <v>2.8730824656198339</v>
      </c>
      <c r="J145" s="74">
        <f t="shared" si="111"/>
        <v>4.1061901641322303</v>
      </c>
      <c r="K145" s="74">
        <f t="shared" si="111"/>
        <v>4.1061901641322303</v>
      </c>
      <c r="L145" s="74">
        <f t="shared" si="111"/>
        <v>3.0172865337913226</v>
      </c>
      <c r="M145" s="74">
        <f t="shared" si="111"/>
        <v>2.8263683920557852</v>
      </c>
      <c r="N145" s="74">
        <f t="shared" si="111"/>
        <v>2.9210475685537194</v>
      </c>
      <c r="O145" s="74">
        <f t="shared" si="111"/>
        <v>3.6274758887500007</v>
      </c>
      <c r="P145" s="74">
        <f t="shared" si="111"/>
        <v>3.8214824121900826</v>
      </c>
      <c r="Q145" s="74">
        <f t="shared" si="111"/>
        <v>3.2144438304855374</v>
      </c>
      <c r="R145" s="74">
        <f t="shared" si="111"/>
        <v>4.1106360487499991</v>
      </c>
      <c r="S145" s="74">
        <f t="shared" si="111"/>
        <v>4.6389342699173541</v>
      </c>
      <c r="T145" s="74">
        <f t="shared" si="111"/>
        <v>3.6788985311157023</v>
      </c>
      <c r="U145" s="74">
        <f t="shared" si="111"/>
        <v>3.8021362110743788</v>
      </c>
      <c r="V145" s="74">
        <f t="shared" si="111"/>
        <v>3.5097766408264466</v>
      </c>
      <c r="W145" s="74">
        <f t="shared" si="111"/>
        <v>2.7517480987500007</v>
      </c>
      <c r="X145" s="74">
        <f t="shared" si="111"/>
        <v>2.1742207200000006</v>
      </c>
      <c r="Y145" s="74">
        <f t="shared" si="111"/>
        <v>1.007454058140496</v>
      </c>
      <c r="AB145" s="58">
        <f>SUM(B145:Y145)</f>
        <v>60.672307978285112</v>
      </c>
      <c r="AC145" s="74"/>
    </row>
    <row r="146" spans="1:29" x14ac:dyDescent="0.25">
      <c r="A146" s="47">
        <v>29</v>
      </c>
      <c r="B146" s="77">
        <v>9.1999999999999993</v>
      </c>
      <c r="C146" s="77">
        <v>6.45</v>
      </c>
      <c r="D146" s="77">
        <v>6.3000000000000007</v>
      </c>
      <c r="E146" s="77">
        <v>6.85</v>
      </c>
      <c r="F146" s="77">
        <v>11.650000000000002</v>
      </c>
      <c r="G146" s="77">
        <v>13.15</v>
      </c>
      <c r="H146" s="77">
        <v>16.099999999999998</v>
      </c>
      <c r="I146" s="77">
        <v>15.899999999999999</v>
      </c>
      <c r="J146" s="77">
        <v>15.700000000000001</v>
      </c>
      <c r="K146" s="77">
        <v>15.700000000000001</v>
      </c>
      <c r="L146" s="77">
        <v>14.9</v>
      </c>
      <c r="M146" s="77">
        <v>14.9</v>
      </c>
      <c r="N146" s="77">
        <v>12.899999999999999</v>
      </c>
      <c r="O146" s="77">
        <v>13.45</v>
      </c>
      <c r="P146" s="77">
        <v>17.2</v>
      </c>
      <c r="Q146" s="77">
        <v>16.7</v>
      </c>
      <c r="R146" s="77">
        <v>16.8</v>
      </c>
      <c r="S146" s="77">
        <v>15</v>
      </c>
      <c r="T146" s="77">
        <v>12.1</v>
      </c>
      <c r="U146" s="77">
        <v>13.8</v>
      </c>
      <c r="V146" s="77">
        <v>12.2</v>
      </c>
      <c r="W146" s="77">
        <v>12.25</v>
      </c>
      <c r="X146" s="77">
        <v>11.6</v>
      </c>
      <c r="Y146" s="77">
        <v>11.2</v>
      </c>
      <c r="Z146" s="78">
        <v>0.86799999999999999</v>
      </c>
      <c r="AA146" s="78">
        <v>90</v>
      </c>
      <c r="AB146" s="78">
        <f>Z146*AA146/1000</f>
        <v>7.8120000000000009E-2</v>
      </c>
      <c r="AC146" s="74"/>
    </row>
    <row r="147" spans="1:29" x14ac:dyDescent="0.25">
      <c r="A147" s="47"/>
      <c r="B147" s="75">
        <f>(B146/220)^2*$Z146*$AA146</f>
        <v>0.13661315702479337</v>
      </c>
      <c r="C147" s="75">
        <f t="shared" ref="C147:Y147" si="112">(C146/220)^2*$Z146*$AA146</f>
        <v>6.7148497933884305E-2</v>
      </c>
      <c r="D147" s="75">
        <f t="shared" si="112"/>
        <v>6.4061628099173568E-2</v>
      </c>
      <c r="E147" s="75">
        <f t="shared" si="112"/>
        <v>7.5735241735537182E-2</v>
      </c>
      <c r="F147" s="75">
        <f t="shared" si="112"/>
        <v>0.21906284504132237</v>
      </c>
      <c r="G147" s="75">
        <f t="shared" si="112"/>
        <v>0.2791054896694215</v>
      </c>
      <c r="H147" s="75">
        <f t="shared" si="112"/>
        <v>0.41837779338842962</v>
      </c>
      <c r="I147" s="75">
        <f t="shared" si="112"/>
        <v>0.40804787603305781</v>
      </c>
      <c r="J147" s="75">
        <f t="shared" si="112"/>
        <v>0.39784708264462815</v>
      </c>
      <c r="K147" s="75">
        <f t="shared" si="112"/>
        <v>0.39784708264462815</v>
      </c>
      <c r="L147" s="75">
        <f t="shared" si="112"/>
        <v>0.35833514876033068</v>
      </c>
      <c r="M147" s="75">
        <f t="shared" si="112"/>
        <v>0.35833514876033068</v>
      </c>
      <c r="N147" s="75">
        <f t="shared" si="112"/>
        <v>0.26859399173553716</v>
      </c>
      <c r="O147" s="75">
        <f t="shared" si="112"/>
        <v>0.29198560537190082</v>
      </c>
      <c r="P147" s="75">
        <f t="shared" si="112"/>
        <v>0.47750042975206602</v>
      </c>
      <c r="Q147" s="75">
        <f t="shared" si="112"/>
        <v>0.45014228925619837</v>
      </c>
      <c r="R147" s="75">
        <f t="shared" si="112"/>
        <v>0.45554935537190089</v>
      </c>
      <c r="S147" s="75">
        <f t="shared" si="112"/>
        <v>0.36316115702479329</v>
      </c>
      <c r="T147" s="75">
        <f t="shared" si="112"/>
        <v>0.236313</v>
      </c>
      <c r="U147" s="75">
        <f t="shared" si="112"/>
        <v>0.30737960330578518</v>
      </c>
      <c r="V147" s="75">
        <f t="shared" si="112"/>
        <v>0.24023514049586775</v>
      </c>
      <c r="W147" s="75">
        <f t="shared" si="112"/>
        <v>0.24220831611570243</v>
      </c>
      <c r="X147" s="75">
        <f t="shared" si="112"/>
        <v>0.21718651239669423</v>
      </c>
      <c r="Y147" s="75">
        <f t="shared" si="112"/>
        <v>0.20246638016528923</v>
      </c>
      <c r="AC147" s="74">
        <f>SUM(B147:Y147)</f>
        <v>6.9332387727272717</v>
      </c>
    </row>
    <row r="148" spans="1:29" x14ac:dyDescent="0.25">
      <c r="A148" s="47" t="s">
        <v>82</v>
      </c>
      <c r="B148" s="74">
        <f>B147*B$3</f>
        <v>0.91940654677685951</v>
      </c>
      <c r="C148" s="74">
        <f t="shared" ref="C148:Y148" si="113">C147*C$3</f>
        <v>0.45190939109504141</v>
      </c>
      <c r="D148" s="74">
        <f t="shared" si="113"/>
        <v>0.43113475710743815</v>
      </c>
      <c r="E148" s="74">
        <f t="shared" si="113"/>
        <v>0.50969817688016528</v>
      </c>
      <c r="F148" s="74">
        <f t="shared" si="113"/>
        <v>1.4742929471280997</v>
      </c>
      <c r="G148" s="74">
        <f t="shared" si="113"/>
        <v>1.8783799454752068</v>
      </c>
      <c r="H148" s="74">
        <f t="shared" si="113"/>
        <v>2.8156825495041313</v>
      </c>
      <c r="I148" s="74">
        <f t="shared" si="113"/>
        <v>2.746162205702479</v>
      </c>
      <c r="J148" s="74">
        <f t="shared" si="113"/>
        <v>2.6775108661983475</v>
      </c>
      <c r="K148" s="74">
        <f t="shared" si="113"/>
        <v>2.6775108661983475</v>
      </c>
      <c r="L148" s="74">
        <f t="shared" si="113"/>
        <v>2.4115955511570255</v>
      </c>
      <c r="M148" s="74">
        <f t="shared" si="113"/>
        <v>2.4115955511570255</v>
      </c>
      <c r="N148" s="74">
        <f t="shared" si="113"/>
        <v>1.8076375643801652</v>
      </c>
      <c r="O148" s="74">
        <f t="shared" si="113"/>
        <v>1.9650631241528926</v>
      </c>
      <c r="P148" s="74">
        <f t="shared" si="113"/>
        <v>3.2135778922314047</v>
      </c>
      <c r="Q148" s="74">
        <f t="shared" si="113"/>
        <v>3.0294576066942152</v>
      </c>
      <c r="R148" s="74">
        <f t="shared" si="113"/>
        <v>3.0658471616528931</v>
      </c>
      <c r="S148" s="74">
        <f t="shared" si="113"/>
        <v>2.4440745867768592</v>
      </c>
      <c r="T148" s="74">
        <f t="shared" si="113"/>
        <v>1.59038649</v>
      </c>
      <c r="U148" s="74">
        <f t="shared" si="113"/>
        <v>2.0686647302479342</v>
      </c>
      <c r="V148" s="74">
        <f t="shared" si="113"/>
        <v>1.6167824955371901</v>
      </c>
      <c r="W148" s="74">
        <f t="shared" si="113"/>
        <v>1.6300619674586774</v>
      </c>
      <c r="X148" s="74">
        <f t="shared" si="113"/>
        <v>1.4616652284297522</v>
      </c>
      <c r="Y148" s="74">
        <f t="shared" si="113"/>
        <v>1.3625987385123965</v>
      </c>
      <c r="Z148" s="58">
        <f>SUM(B148:Y148)</f>
        <v>46.660696940454535</v>
      </c>
      <c r="AC148" s="74"/>
    </row>
    <row r="149" spans="1:29" x14ac:dyDescent="0.25">
      <c r="A149" s="47" t="s">
        <v>79</v>
      </c>
      <c r="B149" s="74">
        <f>B147*B$4</f>
        <v>0.44262662876033054</v>
      </c>
      <c r="C149" s="74">
        <f t="shared" ref="C149:Y149" si="114">C147*C$4</f>
        <v>0.21756113330578516</v>
      </c>
      <c r="D149" s="74">
        <f t="shared" si="114"/>
        <v>0.20755967504132236</v>
      </c>
      <c r="E149" s="74">
        <f t="shared" si="114"/>
        <v>0.24538218322314048</v>
      </c>
      <c r="F149" s="74">
        <f t="shared" si="114"/>
        <v>0.70976361793388454</v>
      </c>
      <c r="G149" s="74">
        <f t="shared" si="114"/>
        <v>0.90430178652892568</v>
      </c>
      <c r="H149" s="74">
        <f t="shared" si="114"/>
        <v>1.3555440505785121</v>
      </c>
      <c r="I149" s="74">
        <f t="shared" si="114"/>
        <v>3.350073062231405</v>
      </c>
      <c r="J149" s="74">
        <f t="shared" si="114"/>
        <v>3.2663245485123973</v>
      </c>
      <c r="K149" s="74">
        <f t="shared" si="114"/>
        <v>3.2663245485123973</v>
      </c>
      <c r="L149" s="74">
        <f t="shared" si="114"/>
        <v>2.9419315713223151</v>
      </c>
      <c r="M149" s="74">
        <f t="shared" si="114"/>
        <v>2.9419315713223151</v>
      </c>
      <c r="N149" s="74">
        <f t="shared" si="114"/>
        <v>2.2051566721487603</v>
      </c>
      <c r="O149" s="74">
        <f t="shared" si="114"/>
        <v>2.3972018201033061</v>
      </c>
      <c r="P149" s="74">
        <f t="shared" si="114"/>
        <v>3.9202785282644625</v>
      </c>
      <c r="Q149" s="74">
        <f t="shared" si="114"/>
        <v>3.6956681947933889</v>
      </c>
      <c r="R149" s="74">
        <f t="shared" si="114"/>
        <v>3.7400602076033067</v>
      </c>
      <c r="S149" s="74">
        <f t="shared" si="114"/>
        <v>2.9815530991735533</v>
      </c>
      <c r="T149" s="74">
        <f t="shared" si="114"/>
        <v>1.9401297300000002</v>
      </c>
      <c r="U149" s="74">
        <f t="shared" si="114"/>
        <v>2.5235865431404965</v>
      </c>
      <c r="V149" s="74">
        <f t="shared" si="114"/>
        <v>1.9723305034710745</v>
      </c>
      <c r="W149" s="74">
        <f t="shared" si="114"/>
        <v>1.9885302753099172</v>
      </c>
      <c r="X149" s="74">
        <f t="shared" si="114"/>
        <v>1.7831012667768598</v>
      </c>
      <c r="Y149" s="74">
        <f t="shared" si="114"/>
        <v>0.65599107173553717</v>
      </c>
      <c r="AA149" s="58">
        <f>SUM(B149:Y149)</f>
        <v>49.652912289793399</v>
      </c>
      <c r="AC149" s="74"/>
    </row>
    <row r="150" spans="1:29" x14ac:dyDescent="0.25">
      <c r="A150" s="47" t="s">
        <v>80</v>
      </c>
      <c r="B150" s="74">
        <f>B147*B$5</f>
        <v>0.44262662876033054</v>
      </c>
      <c r="C150" s="74">
        <f t="shared" ref="C150:Y150" si="115">C147*C$5</f>
        <v>0.21756113330578516</v>
      </c>
      <c r="D150" s="74">
        <f t="shared" si="115"/>
        <v>0.20755967504132236</v>
      </c>
      <c r="E150" s="74">
        <f t="shared" si="115"/>
        <v>0.24538218322314048</v>
      </c>
      <c r="F150" s="74">
        <f t="shared" si="115"/>
        <v>0.70976361793388454</v>
      </c>
      <c r="G150" s="74">
        <f t="shared" si="115"/>
        <v>0.90430178652892568</v>
      </c>
      <c r="H150" s="74">
        <f t="shared" si="115"/>
        <v>1.3555440505785121</v>
      </c>
      <c r="I150" s="74">
        <f t="shared" si="115"/>
        <v>3.5744993940495862</v>
      </c>
      <c r="J150" s="74">
        <f t="shared" si="115"/>
        <v>3.4851404439669427</v>
      </c>
      <c r="K150" s="74">
        <f t="shared" si="115"/>
        <v>3.4851404439669427</v>
      </c>
      <c r="L150" s="74">
        <f t="shared" si="115"/>
        <v>2.4115955511570255</v>
      </c>
      <c r="M150" s="74">
        <f t="shared" si="115"/>
        <v>2.4115955511570255</v>
      </c>
      <c r="N150" s="74">
        <f t="shared" si="115"/>
        <v>1.8076375643801652</v>
      </c>
      <c r="O150" s="74">
        <f t="shared" si="115"/>
        <v>1.9650631241528926</v>
      </c>
      <c r="P150" s="74">
        <f t="shared" si="115"/>
        <v>3.2135778922314047</v>
      </c>
      <c r="Q150" s="74">
        <f t="shared" si="115"/>
        <v>3.0294576066942152</v>
      </c>
      <c r="R150" s="74">
        <f t="shared" si="115"/>
        <v>3.0658471616528931</v>
      </c>
      <c r="S150" s="74">
        <f t="shared" si="115"/>
        <v>3.1812917355371892</v>
      </c>
      <c r="T150" s="74">
        <f t="shared" si="115"/>
        <v>2.0701018799999997</v>
      </c>
      <c r="U150" s="74">
        <f t="shared" si="115"/>
        <v>2.6926453249586779</v>
      </c>
      <c r="V150" s="74">
        <f t="shared" si="115"/>
        <v>2.1044598307438016</v>
      </c>
      <c r="W150" s="74">
        <f t="shared" si="115"/>
        <v>1.6300619674586774</v>
      </c>
      <c r="X150" s="74">
        <f t="shared" si="115"/>
        <v>1.4616652284297522</v>
      </c>
      <c r="Y150" s="74">
        <f t="shared" si="115"/>
        <v>0.65599107173553717</v>
      </c>
      <c r="AB150" s="58">
        <f>SUM(B150:Y150)</f>
        <v>46.328510847644623</v>
      </c>
      <c r="AC150" s="74"/>
    </row>
    <row r="151" spans="1:29" x14ac:dyDescent="0.25">
      <c r="A151" s="47">
        <v>30</v>
      </c>
      <c r="B151" s="77">
        <v>13.45</v>
      </c>
      <c r="C151" s="77">
        <v>11.9</v>
      </c>
      <c r="D151" s="77">
        <v>11.75</v>
      </c>
      <c r="E151" s="77">
        <v>13.55</v>
      </c>
      <c r="F151" s="77">
        <v>15.249999999999998</v>
      </c>
      <c r="G151" s="77">
        <v>14.75</v>
      </c>
      <c r="H151" s="77">
        <v>18.099999999999998</v>
      </c>
      <c r="I151" s="77">
        <v>18.099999999999998</v>
      </c>
      <c r="J151" s="77">
        <v>18.45</v>
      </c>
      <c r="K151" s="77">
        <v>18.45</v>
      </c>
      <c r="L151" s="77">
        <v>14.9</v>
      </c>
      <c r="M151" s="77">
        <v>15.600000000000001</v>
      </c>
      <c r="N151" s="77">
        <v>18.199999999999996</v>
      </c>
      <c r="O151" s="77">
        <v>18.649999999999999</v>
      </c>
      <c r="P151" s="77">
        <v>22.049999999999997</v>
      </c>
      <c r="Q151" s="77">
        <v>19.799999999999997</v>
      </c>
      <c r="R151" s="77">
        <v>21.899999999999995</v>
      </c>
      <c r="S151" s="77">
        <v>20.799999999999997</v>
      </c>
      <c r="T151" s="77">
        <v>17.8</v>
      </c>
      <c r="U151" s="77">
        <v>18.05</v>
      </c>
      <c r="V151" s="77">
        <v>17.899999999999999</v>
      </c>
      <c r="W151" s="77">
        <v>17.999999999999996</v>
      </c>
      <c r="X151" s="77">
        <v>17.049999999999997</v>
      </c>
      <c r="Y151" s="77">
        <v>16.899999999999999</v>
      </c>
      <c r="Z151" s="78">
        <v>0.64100000000000001</v>
      </c>
      <c r="AA151" s="78">
        <v>120</v>
      </c>
      <c r="AB151" s="78">
        <f>Z151*AA151/1000</f>
        <v>7.6920000000000002E-2</v>
      </c>
      <c r="AC151" s="74"/>
    </row>
    <row r="152" spans="1:29" x14ac:dyDescent="0.25">
      <c r="B152" s="75">
        <f>(B151/220)^2*$Z151*$AA151</f>
        <v>0.28750041942148763</v>
      </c>
      <c r="C152" s="75">
        <f t="shared" ref="C152:Y152" si="116">(C151/220)^2*$Z151*$AA151</f>
        <v>0.2250545702479339</v>
      </c>
      <c r="D152" s="75">
        <f t="shared" si="116"/>
        <v>0.2194166838842975</v>
      </c>
      <c r="E152" s="75">
        <f t="shared" si="116"/>
        <v>0.29179141115702478</v>
      </c>
      <c r="F152" s="75">
        <f t="shared" si="116"/>
        <v>0.3696013946280991</v>
      </c>
      <c r="G152" s="75">
        <f t="shared" si="116"/>
        <v>0.3457625516528926</v>
      </c>
      <c r="H152" s="75">
        <f t="shared" si="116"/>
        <v>0.52065622314049564</v>
      </c>
      <c r="I152" s="75">
        <f t="shared" si="116"/>
        <v>0.52065622314049564</v>
      </c>
      <c r="J152" s="75">
        <f t="shared" si="116"/>
        <v>0.54098678305785119</v>
      </c>
      <c r="K152" s="75">
        <f t="shared" si="116"/>
        <v>0.54098678305785119</v>
      </c>
      <c r="L152" s="75">
        <f t="shared" si="116"/>
        <v>0.35283076859504137</v>
      </c>
      <c r="M152" s="75">
        <f t="shared" si="116"/>
        <v>0.38676138842975222</v>
      </c>
      <c r="N152" s="75">
        <f t="shared" si="116"/>
        <v>0.52642522314049556</v>
      </c>
      <c r="O152" s="75">
        <f t="shared" si="116"/>
        <v>0.55277906404958677</v>
      </c>
      <c r="P152" s="75">
        <f t="shared" si="116"/>
        <v>0.77270033677685934</v>
      </c>
      <c r="Q152" s="75">
        <f t="shared" si="116"/>
        <v>0.62305199999999972</v>
      </c>
      <c r="R152" s="75">
        <f t="shared" si="116"/>
        <v>0.76222316528925582</v>
      </c>
      <c r="S152" s="75">
        <f t="shared" si="116"/>
        <v>0.68757580165289234</v>
      </c>
      <c r="T152" s="75">
        <f t="shared" si="116"/>
        <v>0.50353993388429763</v>
      </c>
      <c r="U152" s="75">
        <f t="shared" si="116"/>
        <v>0.51778364256198339</v>
      </c>
      <c r="V152" s="75">
        <f t="shared" si="116"/>
        <v>0.50921357851239668</v>
      </c>
      <c r="W152" s="75">
        <f t="shared" si="116"/>
        <v>0.51491900826446257</v>
      </c>
      <c r="X152" s="75">
        <f t="shared" si="116"/>
        <v>0.46200074999999985</v>
      </c>
      <c r="Y152" s="75">
        <f t="shared" si="116"/>
        <v>0.45390746280991723</v>
      </c>
      <c r="AC152" s="74">
        <f>SUM(B152:Y152)</f>
        <v>11.488125167355369</v>
      </c>
    </row>
    <row r="153" spans="1:29" x14ac:dyDescent="0.25">
      <c r="A153" s="47" t="s">
        <v>82</v>
      </c>
      <c r="B153" s="74">
        <f>B152*B$3</f>
        <v>1.9348778227066119</v>
      </c>
      <c r="C153" s="74">
        <f t="shared" ref="C153:Y153" si="117">C152*C$3</f>
        <v>1.5146172577685952</v>
      </c>
      <c r="D153" s="74">
        <f t="shared" si="117"/>
        <v>1.4766742825413222</v>
      </c>
      <c r="E153" s="74">
        <f t="shared" si="117"/>
        <v>1.963756197086777</v>
      </c>
      <c r="F153" s="74">
        <f t="shared" si="117"/>
        <v>2.4874173858471069</v>
      </c>
      <c r="G153" s="74">
        <f t="shared" si="117"/>
        <v>2.3269819726239676</v>
      </c>
      <c r="H153" s="74">
        <f t="shared" si="117"/>
        <v>3.5040163817355361</v>
      </c>
      <c r="I153" s="74">
        <f t="shared" si="117"/>
        <v>3.5040163817355361</v>
      </c>
      <c r="J153" s="74">
        <f t="shared" si="117"/>
        <v>3.6408410499793389</v>
      </c>
      <c r="K153" s="74">
        <f t="shared" si="117"/>
        <v>3.6408410499793389</v>
      </c>
      <c r="L153" s="74">
        <f t="shared" si="117"/>
        <v>2.3745510726446284</v>
      </c>
      <c r="M153" s="74">
        <f t="shared" si="117"/>
        <v>2.6029041441322325</v>
      </c>
      <c r="N153" s="74">
        <f t="shared" si="117"/>
        <v>3.5428417517355353</v>
      </c>
      <c r="O153" s="74">
        <f t="shared" si="117"/>
        <v>3.7202031010537193</v>
      </c>
      <c r="P153" s="74">
        <f t="shared" si="117"/>
        <v>5.2002732665082636</v>
      </c>
      <c r="Q153" s="74">
        <f t="shared" si="117"/>
        <v>4.1931399599999981</v>
      </c>
      <c r="R153" s="74">
        <f t="shared" si="117"/>
        <v>5.1297619023966918</v>
      </c>
      <c r="S153" s="74">
        <f t="shared" si="117"/>
        <v>4.6273851451239656</v>
      </c>
      <c r="T153" s="74">
        <f t="shared" si="117"/>
        <v>3.3888237550413232</v>
      </c>
      <c r="U153" s="74">
        <f t="shared" si="117"/>
        <v>3.4846839144421486</v>
      </c>
      <c r="V153" s="74">
        <f t="shared" si="117"/>
        <v>3.42700738338843</v>
      </c>
      <c r="W153" s="74">
        <f t="shared" si="117"/>
        <v>3.4654049256198332</v>
      </c>
      <c r="X153" s="74">
        <f t="shared" si="117"/>
        <v>3.1092650474999992</v>
      </c>
      <c r="Y153" s="74">
        <f t="shared" si="117"/>
        <v>3.0547972247107431</v>
      </c>
      <c r="Z153" s="58">
        <f>SUM(B153:Y153)</f>
        <v>77.315082376301646</v>
      </c>
    </row>
    <row r="154" spans="1:29" x14ac:dyDescent="0.25">
      <c r="A154" s="47" t="s">
        <v>79</v>
      </c>
      <c r="B154" s="74">
        <f>B152*B$4</f>
        <v>0.93150135892562003</v>
      </c>
      <c r="C154" s="74">
        <f t="shared" ref="C154:Y154" si="118">C152*C$4</f>
        <v>0.72917680760330594</v>
      </c>
      <c r="D154" s="74">
        <f t="shared" si="118"/>
        <v>0.7109100557851239</v>
      </c>
      <c r="E154" s="74">
        <f t="shared" si="118"/>
        <v>0.94540417214876038</v>
      </c>
      <c r="F154" s="74">
        <f t="shared" si="118"/>
        <v>1.1975085185950411</v>
      </c>
      <c r="G154" s="74">
        <f t="shared" si="118"/>
        <v>1.1202706673553722</v>
      </c>
      <c r="H154" s="74">
        <f t="shared" si="118"/>
        <v>1.6869261629752059</v>
      </c>
      <c r="I154" s="74">
        <f t="shared" si="118"/>
        <v>4.2745875919834697</v>
      </c>
      <c r="J154" s="74">
        <f t="shared" si="118"/>
        <v>4.4415014889049589</v>
      </c>
      <c r="K154" s="74">
        <f t="shared" si="118"/>
        <v>4.4415014889049589</v>
      </c>
      <c r="L154" s="74">
        <f t="shared" si="118"/>
        <v>2.8967406101652897</v>
      </c>
      <c r="M154" s="74">
        <f t="shared" si="118"/>
        <v>3.175310999008266</v>
      </c>
      <c r="N154" s="74">
        <f t="shared" si="118"/>
        <v>4.3219510819834692</v>
      </c>
      <c r="O154" s="74">
        <f t="shared" si="118"/>
        <v>4.5383161158471079</v>
      </c>
      <c r="P154" s="74">
        <f t="shared" si="118"/>
        <v>6.3438697649380158</v>
      </c>
      <c r="Q154" s="74">
        <f t="shared" si="118"/>
        <v>5.1152569199999984</v>
      </c>
      <c r="R154" s="74">
        <f t="shared" si="118"/>
        <v>6.257852187024791</v>
      </c>
      <c r="S154" s="74">
        <f t="shared" si="118"/>
        <v>5.6449973315702469</v>
      </c>
      <c r="T154" s="74">
        <f t="shared" si="118"/>
        <v>4.1340628571900844</v>
      </c>
      <c r="U154" s="74">
        <f t="shared" si="118"/>
        <v>4.2510037054338845</v>
      </c>
      <c r="V154" s="74">
        <f t="shared" si="118"/>
        <v>4.1806434795867773</v>
      </c>
      <c r="W154" s="74">
        <f t="shared" si="118"/>
        <v>4.2274850578512382</v>
      </c>
      <c r="X154" s="74">
        <f t="shared" si="118"/>
        <v>3.7930261574999991</v>
      </c>
      <c r="Y154" s="74">
        <f t="shared" si="118"/>
        <v>1.4706601795041319</v>
      </c>
      <c r="AA154" s="58">
        <f>SUM(B154:Y154)</f>
        <v>80.830464760785119</v>
      </c>
    </row>
    <row r="155" spans="1:29" x14ac:dyDescent="0.25">
      <c r="A155" s="47" t="s">
        <v>80</v>
      </c>
      <c r="B155" s="74">
        <f>B152*B$5</f>
        <v>0.93150135892562003</v>
      </c>
      <c r="C155" s="74">
        <f t="shared" ref="C155:Y155" si="119">C152*C$5</f>
        <v>0.72917680760330594</v>
      </c>
      <c r="D155" s="74">
        <f t="shared" si="119"/>
        <v>0.7109100557851239</v>
      </c>
      <c r="E155" s="74">
        <f t="shared" si="119"/>
        <v>0.94540417214876038</v>
      </c>
      <c r="F155" s="74">
        <f t="shared" si="119"/>
        <v>1.1975085185950411</v>
      </c>
      <c r="G155" s="74">
        <f t="shared" si="119"/>
        <v>1.1202706673553722</v>
      </c>
      <c r="H155" s="74">
        <f t="shared" si="119"/>
        <v>1.6869261629752059</v>
      </c>
      <c r="I155" s="74">
        <f t="shared" si="119"/>
        <v>4.5609485147107414</v>
      </c>
      <c r="J155" s="74">
        <f t="shared" si="119"/>
        <v>4.7390442195867761</v>
      </c>
      <c r="K155" s="74">
        <f t="shared" si="119"/>
        <v>4.7390442195867761</v>
      </c>
      <c r="L155" s="74">
        <f t="shared" si="119"/>
        <v>2.3745510726446284</v>
      </c>
      <c r="M155" s="74">
        <f t="shared" si="119"/>
        <v>2.6029041441322325</v>
      </c>
      <c r="N155" s="74">
        <f t="shared" si="119"/>
        <v>3.5428417517355353</v>
      </c>
      <c r="O155" s="74">
        <f t="shared" si="119"/>
        <v>3.7202031010537193</v>
      </c>
      <c r="P155" s="74">
        <f t="shared" si="119"/>
        <v>5.2002732665082636</v>
      </c>
      <c r="Q155" s="74">
        <f t="shared" si="119"/>
        <v>4.1931399599999981</v>
      </c>
      <c r="R155" s="74">
        <f t="shared" si="119"/>
        <v>5.1297619023966918</v>
      </c>
      <c r="S155" s="74">
        <f t="shared" si="119"/>
        <v>6.023164022479337</v>
      </c>
      <c r="T155" s="74">
        <f t="shared" si="119"/>
        <v>4.4110098208264468</v>
      </c>
      <c r="U155" s="74">
        <f t="shared" si="119"/>
        <v>4.5357847088429741</v>
      </c>
      <c r="V155" s="74">
        <f t="shared" si="119"/>
        <v>4.4607109477685949</v>
      </c>
      <c r="W155" s="74">
        <f t="shared" si="119"/>
        <v>3.4654049256198332</v>
      </c>
      <c r="X155" s="74">
        <f t="shared" si="119"/>
        <v>3.1092650474999992</v>
      </c>
      <c r="Y155" s="74">
        <f t="shared" si="119"/>
        <v>1.4706601795041319</v>
      </c>
      <c r="AB155" s="58">
        <f>SUM(B155:Y155)</f>
        <v>75.600409548285128</v>
      </c>
    </row>
  </sheetData>
  <mergeCells count="1">
    <mergeCell ref="B1:Y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СУТОЧНЫЙ_ГР</vt:lpstr>
      <vt:lpstr>РАЗДАТКА</vt:lpstr>
      <vt:lpstr>ВСПОМОГАТ</vt:lpstr>
      <vt:lpstr>СЧЕТЧИК_3Т</vt:lpstr>
      <vt:lpstr>ЗАДАНИЕ</vt:lpstr>
      <vt:lpstr>ОТВЕТЫ</vt:lpstr>
      <vt:lpstr>ПОТЕРЯ_МОЩН_НАПРЯЖ</vt:lpstr>
      <vt:lpstr>ПОТЕРИ_РУБ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</cp:lastModifiedBy>
  <cp:lastPrinted>2023-09-21T06:12:10Z</cp:lastPrinted>
  <dcterms:created xsi:type="dcterms:W3CDTF">2022-09-21T11:47:48Z</dcterms:created>
  <dcterms:modified xsi:type="dcterms:W3CDTF">2023-09-21T08:20:40Z</dcterms:modified>
</cp:coreProperties>
</file>